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подпись'!$A$1:$H$41</definedName>
  </definedNames>
  <calcPr fullCalcOnLoad="1"/>
</workbook>
</file>

<file path=xl/sharedStrings.xml><?xml version="1.0" encoding="utf-8"?>
<sst xmlns="http://schemas.openxmlformats.org/spreadsheetml/2006/main" count="50" uniqueCount="47">
  <si>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</si>
  <si>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</si>
  <si>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</si>
  <si>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</si>
  <si>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</si>
  <si>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</si>
  <si>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</si>
  <si>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</si>
  <si>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</si>
  <si>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</si>
  <si>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</si>
  <si>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</si>
  <si>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</si>
  <si>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</si>
  <si>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</si>
  <si>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</si>
  <si>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</si>
  <si>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</si>
  <si>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</si>
  <si>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</si>
  <si>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</si>
  <si>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</si>
  <si>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</si>
  <si>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</si>
  <si>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</si>
  <si>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</si>
  <si>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</si>
  <si>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</si>
  <si>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</si>
  <si>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</si>
  <si>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</si>
  <si>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</si>
  <si>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</si>
  <si>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налог на имущество</t>
  </si>
  <si>
    <t>Бюджетные назначения по состоянию на 01.10.2022</t>
  </si>
  <si>
    <t>Исполнено на 01.10.2022</t>
  </si>
  <si>
    <t>% исполнения 2022</t>
  </si>
  <si>
    <t>Жилищное хозяйство</t>
  </si>
  <si>
    <t>Средства массовой информации</t>
  </si>
  <si>
    <t xml:space="preserve"> об исполнении бюджета Советского муниципального района за 9 мес. 2023 года в сравнении с 9 мес. 2022 года</t>
  </si>
  <si>
    <t>Бюджетные назначения по состоянию на 01.10.2023</t>
  </si>
  <si>
    <t>Исполнено на 01.10.2023</t>
  </si>
  <si>
    <t>% исполнения 2023</t>
  </si>
  <si>
    <t>Темп роста (2023/2022), %</t>
  </si>
  <si>
    <t>возврат остатков субсидий, субвенций и иных межбюджетных трансфертов, имеющих целевое назначение, прошлых лет</t>
  </si>
  <si>
    <t>доходы от оказания платных услуг и компенсации затрат государства</t>
  </si>
  <si>
    <t>прочие неналоговые доходы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</si>
</sst>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justify" wrapText="1" shrinkToFit="1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184" fontId="6" fillId="0" borderId="10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110" zoomScaleSheetLayoutView="100" workbookViewId="0" topLeftCell="A1">
      <selection activeCell="H28" sqref="H28"/>
    </sheetView>
  </sheetViews>
  <sheetFormatPr defaultColWidth="9.140625" defaultRowHeight="12"/>
  <cols>
    <col min="1" max="1" width="50.8515625" style="7" customWidth="1"/>
    <col min="2" max="2" width="14.8515625" style="7" bestFit="1" customWidth="1"/>
    <col min="3" max="3" width="14.140625" style="7" bestFit="1" customWidth="1"/>
    <col min="4" max="4" width="15.421875" style="7" bestFit="1" customWidth="1"/>
    <col min="5" max="5" width="16.28125" style="2" customWidth="1"/>
    <col min="6" max="6" width="15.8515625" style="2" customWidth="1"/>
    <col min="7" max="8" width="15.00390625" style="5" customWidth="1"/>
    <col min="9" max="9" width="7.421875" style="6" customWidth="1"/>
    <col min="10" max="10" width="11.7109375" style="6" bestFit="1" customWidth="1"/>
    <col min="11" max="16384" width="9.28125" style="6" customWidth="1"/>
  </cols>
  <sheetData>
    <row r="1" spans="1:8" s="1" customFormat="1" ht="18.75">
      <c r="A1" s="27" t="s">
        <v>25</v>
      </c>
      <c r="B1" s="27"/>
      <c r="C1" s="27"/>
      <c r="D1" s="27"/>
      <c r="E1" s="27"/>
      <c r="F1" s="27"/>
      <c r="G1" s="27"/>
      <c r="H1" s="27"/>
    </row>
    <row r="2" spans="1:8" s="1" customFormat="1" ht="38.25" customHeight="1">
      <c r="A2" s="27" t="s">
        <v>39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7"/>
      <c r="B3" s="7"/>
      <c r="C3" s="7"/>
      <c r="D3" s="7"/>
      <c r="E3" s="2"/>
      <c r="F3" s="2"/>
      <c r="H3" s="12" t="s">
        <v>32</v>
      </c>
    </row>
    <row r="4" spans="1:8" s="4" customFormat="1" ht="72" customHeight="1">
      <c r="A4" s="8" t="s">
        <v>5</v>
      </c>
      <c r="B4" s="3" t="s">
        <v>34</v>
      </c>
      <c r="C4" s="3" t="s">
        <v>35</v>
      </c>
      <c r="D4" s="3" t="s">
        <v>36</v>
      </c>
      <c r="E4" s="3" t="s">
        <v>40</v>
      </c>
      <c r="F4" s="3" t="s">
        <v>41</v>
      </c>
      <c r="G4" s="3" t="s">
        <v>42</v>
      </c>
      <c r="H4" s="3" t="s">
        <v>43</v>
      </c>
    </row>
    <row r="5" spans="1:8" s="4" customFormat="1" ht="12.75">
      <c r="A5" s="8">
        <v>1</v>
      </c>
      <c r="B5" s="8">
        <v>2</v>
      </c>
      <c r="C5" s="8">
        <v>3</v>
      </c>
      <c r="D5" s="8">
        <v>4</v>
      </c>
      <c r="E5" s="3">
        <v>5</v>
      </c>
      <c r="F5" s="3">
        <v>6</v>
      </c>
      <c r="G5" s="3">
        <v>7</v>
      </c>
      <c r="H5" s="3">
        <v>8</v>
      </c>
    </row>
    <row r="6" spans="1:8" s="14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17" customFormat="1" ht="12.75">
      <c r="A7" s="15" t="s">
        <v>14</v>
      </c>
      <c r="B7" s="9">
        <f>SUM(B8:B17)</f>
        <v>182738.69999999998</v>
      </c>
      <c r="C7" s="9">
        <f>SUM(C8:C17)</f>
        <v>86624</v>
      </c>
      <c r="D7" s="9">
        <f>C7/B7*100</f>
        <v>47.40320468515974</v>
      </c>
      <c r="E7" s="9">
        <f>SUM(E8:E18)</f>
        <v>151389.9</v>
      </c>
      <c r="F7" s="9">
        <f>SUM(F8:F18)</f>
        <v>107024.39999999998</v>
      </c>
      <c r="G7" s="9">
        <f>F7/E7*100</f>
        <v>70.69454435203404</v>
      </c>
      <c r="H7" s="9">
        <f>SUM(F7/C7)*100</f>
        <v>123.55051717768745</v>
      </c>
      <c r="I7" s="16"/>
    </row>
    <row r="8" spans="1:10" s="17" customFormat="1" ht="12.75">
      <c r="A8" s="18" t="s">
        <v>27</v>
      </c>
      <c r="B8" s="10">
        <v>76172.1</v>
      </c>
      <c r="C8" s="10">
        <v>58260.6</v>
      </c>
      <c r="D8" s="10">
        <f aca="true" t="shared" si="0" ref="D8:D23">C8/B8*100</f>
        <v>76.48548484287552</v>
      </c>
      <c r="E8" s="10">
        <v>72916.3</v>
      </c>
      <c r="F8" s="10">
        <v>66099.9</v>
      </c>
      <c r="G8" s="10">
        <f aca="true" t="shared" si="1" ref="G8:G17">F8/E8*100</f>
        <v>90.65174727735773</v>
      </c>
      <c r="H8" s="10">
        <f aca="true" t="shared" si="2" ref="H8:H19">SUM(F8/C8)*100</f>
        <v>113.45557718252128</v>
      </c>
      <c r="I8" s="19"/>
      <c r="J8" s="19"/>
    </row>
    <row r="9" spans="1:8" s="17" customFormat="1" ht="12.75">
      <c r="A9" s="13" t="s">
        <v>28</v>
      </c>
      <c r="B9" s="10">
        <v>2994.8</v>
      </c>
      <c r="C9" s="10">
        <v>2598.2</v>
      </c>
      <c r="D9" s="10">
        <f t="shared" si="0"/>
        <v>86.75704554561239</v>
      </c>
      <c r="E9" s="10">
        <v>3246.4</v>
      </c>
      <c r="F9" s="10">
        <v>2479.9</v>
      </c>
      <c r="G9" s="10">
        <f t="shared" si="1"/>
        <v>76.38923114834894</v>
      </c>
      <c r="H9" s="10">
        <f t="shared" si="2"/>
        <v>95.44684781771997</v>
      </c>
    </row>
    <row r="10" spans="1:8" s="17" customFormat="1" ht="25.5">
      <c r="A10" s="13" t="s">
        <v>29</v>
      </c>
      <c r="B10" s="10">
        <v>8339.9</v>
      </c>
      <c r="C10" s="10">
        <v>7351.3</v>
      </c>
      <c r="D10" s="10">
        <f t="shared" si="0"/>
        <v>88.14614084101729</v>
      </c>
      <c r="E10" s="10">
        <v>18851.8</v>
      </c>
      <c r="F10" s="10">
        <v>16640.7</v>
      </c>
      <c r="G10" s="10">
        <f t="shared" si="1"/>
        <v>88.27114652181756</v>
      </c>
      <c r="H10" s="10">
        <f t="shared" si="2"/>
        <v>226.36404445472232</v>
      </c>
    </row>
    <row r="11" spans="1:8" s="17" customFormat="1" ht="12.75">
      <c r="A11" s="13" t="s">
        <v>33</v>
      </c>
      <c r="B11" s="10">
        <v>23720</v>
      </c>
      <c r="C11" s="10">
        <v>10135.8</v>
      </c>
      <c r="D11" s="10">
        <f t="shared" si="0"/>
        <v>42.73102866779089</v>
      </c>
      <c r="E11" s="10">
        <v>22720</v>
      </c>
      <c r="F11" s="10">
        <v>10418.4</v>
      </c>
      <c r="G11" s="10">
        <f t="shared" si="1"/>
        <v>45.8556338028169</v>
      </c>
      <c r="H11" s="10">
        <f t="shared" si="2"/>
        <v>102.78813709820636</v>
      </c>
    </row>
    <row r="12" spans="1:8" s="16" customFormat="1" ht="12.75">
      <c r="A12" s="13" t="s">
        <v>6</v>
      </c>
      <c r="B12" s="10">
        <v>3140</v>
      </c>
      <c r="C12" s="10">
        <v>2560.6</v>
      </c>
      <c r="D12" s="10">
        <f t="shared" si="0"/>
        <v>81.54777070063693</v>
      </c>
      <c r="E12" s="10">
        <v>3140</v>
      </c>
      <c r="F12" s="10">
        <v>2680.1</v>
      </c>
      <c r="G12" s="10">
        <f t="shared" si="1"/>
        <v>85.35350318471338</v>
      </c>
      <c r="H12" s="10">
        <f t="shared" si="2"/>
        <v>104.66687495118332</v>
      </c>
    </row>
    <row r="13" spans="1:8" s="17" customFormat="1" ht="38.25">
      <c r="A13" s="13" t="s">
        <v>7</v>
      </c>
      <c r="B13" s="10">
        <v>16437.2</v>
      </c>
      <c r="C13" s="10">
        <v>3342.9</v>
      </c>
      <c r="D13" s="10">
        <f t="shared" si="0"/>
        <v>20.33740539751296</v>
      </c>
      <c r="E13" s="10">
        <v>15643.9</v>
      </c>
      <c r="F13" s="10">
        <v>4581.4</v>
      </c>
      <c r="G13" s="10">
        <f t="shared" si="1"/>
        <v>29.285536215393858</v>
      </c>
      <c r="H13" s="10">
        <f t="shared" si="2"/>
        <v>137.04867031619253</v>
      </c>
    </row>
    <row r="14" spans="1:8" s="17" customFormat="1" ht="12.75">
      <c r="A14" s="13" t="s">
        <v>24</v>
      </c>
      <c r="B14" s="10">
        <v>894.8</v>
      </c>
      <c r="C14" s="10">
        <v>846.8</v>
      </c>
      <c r="D14" s="10">
        <f t="shared" si="0"/>
        <v>94.63567277603934</v>
      </c>
      <c r="E14" s="10">
        <v>1120</v>
      </c>
      <c r="F14" s="10">
        <v>260.9</v>
      </c>
      <c r="G14" s="10">
        <f t="shared" si="1"/>
        <v>23.294642857142854</v>
      </c>
      <c r="H14" s="10">
        <f t="shared" si="2"/>
        <v>30.81010864430798</v>
      </c>
    </row>
    <row r="15" spans="1:8" s="17" customFormat="1" ht="25.5">
      <c r="A15" s="13" t="s">
        <v>45</v>
      </c>
      <c r="B15" s="10"/>
      <c r="C15" s="10"/>
      <c r="D15" s="10"/>
      <c r="E15" s="10">
        <v>5.2</v>
      </c>
      <c r="F15" s="10">
        <v>5.2</v>
      </c>
      <c r="G15" s="10">
        <f t="shared" si="1"/>
        <v>100</v>
      </c>
      <c r="H15" s="10"/>
    </row>
    <row r="16" spans="1:8" s="17" customFormat="1" ht="25.5">
      <c r="A16" s="13" t="s">
        <v>8</v>
      </c>
      <c r="B16" s="10">
        <v>50079.9</v>
      </c>
      <c r="C16" s="10">
        <v>1012.1</v>
      </c>
      <c r="D16" s="10">
        <f t="shared" si="0"/>
        <v>2.020970489158325</v>
      </c>
      <c r="E16" s="10">
        <v>12746.3</v>
      </c>
      <c r="F16" s="10">
        <v>3274.6</v>
      </c>
      <c r="G16" s="10">
        <f t="shared" si="1"/>
        <v>25.69059256411665</v>
      </c>
      <c r="H16" s="10">
        <f t="shared" si="2"/>
        <v>323.5451042387116</v>
      </c>
    </row>
    <row r="17" spans="1:8" s="17" customFormat="1" ht="12.75">
      <c r="A17" s="13" t="s">
        <v>9</v>
      </c>
      <c r="B17" s="10">
        <v>960</v>
      </c>
      <c r="C17" s="10">
        <v>515.7</v>
      </c>
      <c r="D17" s="10">
        <f t="shared" si="0"/>
        <v>53.71875000000001</v>
      </c>
      <c r="E17" s="10">
        <v>1000</v>
      </c>
      <c r="F17" s="10">
        <v>569.5</v>
      </c>
      <c r="G17" s="10">
        <f t="shared" si="1"/>
        <v>56.95</v>
      </c>
      <c r="H17" s="10">
        <f t="shared" si="2"/>
        <v>110.43242195074654</v>
      </c>
    </row>
    <row r="18" spans="1:8" s="17" customFormat="1" ht="12.75">
      <c r="A18" s="13" t="s">
        <v>46</v>
      </c>
      <c r="B18" s="10"/>
      <c r="C18" s="10"/>
      <c r="D18" s="10"/>
      <c r="E18" s="10"/>
      <c r="F18" s="10">
        <v>13.8</v>
      </c>
      <c r="G18" s="10"/>
      <c r="H18" s="10"/>
    </row>
    <row r="19" spans="1:9" s="17" customFormat="1" ht="12.75">
      <c r="A19" s="20" t="s">
        <v>15</v>
      </c>
      <c r="B19" s="9">
        <f>B20+B21+B22</f>
        <v>374704.8</v>
      </c>
      <c r="C19" s="9">
        <f>C20+C21+C22</f>
        <v>256761.4</v>
      </c>
      <c r="D19" s="9">
        <f t="shared" si="0"/>
        <v>68.5236484827523</v>
      </c>
      <c r="E19" s="9">
        <f>E20+E21+E22</f>
        <v>931529.9</v>
      </c>
      <c r="F19" s="9">
        <f>F20+F21+F22</f>
        <v>679802.6</v>
      </c>
      <c r="G19" s="9">
        <f>F19/E19*100</f>
        <v>72.97700267055302</v>
      </c>
      <c r="H19" s="9">
        <f t="shared" si="2"/>
        <v>264.760435174446</v>
      </c>
      <c r="I19" s="16"/>
    </row>
    <row r="20" spans="1:8" s="17" customFormat="1" ht="25.5">
      <c r="A20" s="13" t="s">
        <v>23</v>
      </c>
      <c r="B20" s="10">
        <v>369230.8</v>
      </c>
      <c r="C20" s="10">
        <v>255287.4</v>
      </c>
      <c r="D20" s="10">
        <f t="shared" si="0"/>
        <v>69.14033173830569</v>
      </c>
      <c r="E20" s="10">
        <v>930103.4</v>
      </c>
      <c r="F20" s="10">
        <v>678376.1</v>
      </c>
      <c r="G20" s="10">
        <f>F20/E20*100</f>
        <v>72.93555748747934</v>
      </c>
      <c r="H20" s="10">
        <f>SUM(F20/C20)*100</f>
        <v>265.7303494022815</v>
      </c>
    </row>
    <row r="21" spans="1:8" s="17" customFormat="1" ht="12.75">
      <c r="A21" s="13" t="s">
        <v>21</v>
      </c>
      <c r="B21" s="10">
        <v>5500</v>
      </c>
      <c r="C21" s="10">
        <v>1500</v>
      </c>
      <c r="D21" s="10">
        <f t="shared" si="0"/>
        <v>27.27272727272727</v>
      </c>
      <c r="E21" s="10">
        <v>1500</v>
      </c>
      <c r="F21" s="10">
        <v>1500</v>
      </c>
      <c r="G21" s="10">
        <f>F21/E21*100</f>
        <v>100</v>
      </c>
      <c r="H21" s="10">
        <f>SUM(F21/C21)*100</f>
        <v>100</v>
      </c>
    </row>
    <row r="22" spans="1:8" s="17" customFormat="1" ht="38.25">
      <c r="A22" s="21" t="s">
        <v>44</v>
      </c>
      <c r="B22" s="10">
        <v>-26</v>
      </c>
      <c r="C22" s="10">
        <v>-26</v>
      </c>
      <c r="D22" s="10"/>
      <c r="E22" s="10">
        <v>-73.5</v>
      </c>
      <c r="F22" s="10">
        <v>-73.5</v>
      </c>
      <c r="G22" s="10">
        <f>F22/E22*100</f>
        <v>100</v>
      </c>
      <c r="H22" s="10">
        <f>SUM(F22/C22)*100</f>
        <v>282.69230769230774</v>
      </c>
    </row>
    <row r="23" spans="1:9" s="17" customFormat="1" ht="12.75">
      <c r="A23" s="20" t="s">
        <v>16</v>
      </c>
      <c r="B23" s="9">
        <f>B7+B19</f>
        <v>557443.5</v>
      </c>
      <c r="C23" s="9">
        <f>C7+C19</f>
        <v>343385.4</v>
      </c>
      <c r="D23" s="9">
        <f t="shared" si="0"/>
        <v>61.60003659563705</v>
      </c>
      <c r="E23" s="9">
        <f>E7+E19</f>
        <v>1082919.8</v>
      </c>
      <c r="F23" s="9">
        <f>F7+F19</f>
        <v>786827</v>
      </c>
      <c r="G23" s="9">
        <f>F23/E23*100</f>
        <v>72.65791982010117</v>
      </c>
      <c r="H23" s="9">
        <f>SUM(F23/C23)*100</f>
        <v>229.13816370760082</v>
      </c>
      <c r="I23" s="16"/>
    </row>
    <row r="24" spans="1:8" s="17" customFormat="1" ht="12.75">
      <c r="A24" s="28" t="s">
        <v>1</v>
      </c>
      <c r="B24" s="29"/>
      <c r="C24" s="29"/>
      <c r="D24" s="29"/>
      <c r="E24" s="29"/>
      <c r="F24" s="29"/>
      <c r="G24" s="29"/>
      <c r="H24" s="30"/>
    </row>
    <row r="25" spans="1:8" s="17" customFormat="1" ht="12.75">
      <c r="A25" s="13" t="s">
        <v>0</v>
      </c>
      <c r="B25" s="10">
        <v>68620</v>
      </c>
      <c r="C25" s="10">
        <v>41952.4</v>
      </c>
      <c r="D25" s="10">
        <f>C25/B25*100</f>
        <v>61.13727776158555</v>
      </c>
      <c r="E25" s="10">
        <v>64747.6</v>
      </c>
      <c r="F25" s="10">
        <v>47835.4</v>
      </c>
      <c r="G25" s="10">
        <f>F25/E25*100</f>
        <v>73.87980403906863</v>
      </c>
      <c r="H25" s="10">
        <f>F25/C25*100</f>
        <v>114.02303563085783</v>
      </c>
    </row>
    <row r="26" spans="1:8" s="17" customFormat="1" ht="12.75">
      <c r="A26" s="13" t="s">
        <v>4</v>
      </c>
      <c r="B26" s="10">
        <v>18286.5</v>
      </c>
      <c r="C26" s="10">
        <v>2340</v>
      </c>
      <c r="D26" s="10">
        <f aca="true" t="shared" si="3" ref="D26:D34">C26/B26*100</f>
        <v>12.796325157903372</v>
      </c>
      <c r="E26" s="10">
        <v>17685.7</v>
      </c>
      <c r="F26" s="10">
        <v>1408</v>
      </c>
      <c r="G26" s="10">
        <f aca="true" t="shared" si="4" ref="G26:G35">F26/E26*100</f>
        <v>7.961234217475136</v>
      </c>
      <c r="H26" s="10">
        <f aca="true" t="shared" si="5" ref="H26:H35">F26/C26*100</f>
        <v>60.17094017094017</v>
      </c>
    </row>
    <row r="27" spans="1:8" s="17" customFormat="1" ht="12.75">
      <c r="A27" s="13" t="s">
        <v>37</v>
      </c>
      <c r="B27" s="10">
        <v>1000</v>
      </c>
      <c r="C27" s="10">
        <v>0</v>
      </c>
      <c r="D27" s="10">
        <f t="shared" si="3"/>
        <v>0</v>
      </c>
      <c r="E27" s="10">
        <v>522802.4</v>
      </c>
      <c r="F27" s="10">
        <v>396991.4</v>
      </c>
      <c r="G27" s="10">
        <f t="shared" si="4"/>
        <v>75.93526732088452</v>
      </c>
      <c r="H27" s="10"/>
    </row>
    <row r="28" spans="1:8" s="17" customFormat="1" ht="12.75">
      <c r="A28" s="13" t="s">
        <v>10</v>
      </c>
      <c r="B28" s="10">
        <v>354110.1</v>
      </c>
      <c r="C28" s="10">
        <v>231037.6</v>
      </c>
      <c r="D28" s="10">
        <f t="shared" si="3"/>
        <v>65.24456659101223</v>
      </c>
      <c r="E28" s="10">
        <v>385385.7</v>
      </c>
      <c r="F28" s="10">
        <v>262789.1</v>
      </c>
      <c r="G28" s="10">
        <f t="shared" si="4"/>
        <v>68.18859651512756</v>
      </c>
      <c r="H28" s="10">
        <f t="shared" si="5"/>
        <v>113.7430011392085</v>
      </c>
    </row>
    <row r="29" spans="1:8" s="17" customFormat="1" ht="12.75">
      <c r="A29" s="13" t="s">
        <v>17</v>
      </c>
      <c r="B29" s="10">
        <v>75411.8</v>
      </c>
      <c r="C29" s="10">
        <v>47141.6</v>
      </c>
      <c r="D29" s="10">
        <f t="shared" si="3"/>
        <v>62.51223283358838</v>
      </c>
      <c r="E29" s="10">
        <v>62706.1</v>
      </c>
      <c r="F29" s="10">
        <v>45695.2</v>
      </c>
      <c r="G29" s="10">
        <f t="shared" si="4"/>
        <v>72.87201723596269</v>
      </c>
      <c r="H29" s="10">
        <f t="shared" si="5"/>
        <v>96.93179696913128</v>
      </c>
    </row>
    <row r="30" spans="1:8" s="17" customFormat="1" ht="12.75">
      <c r="A30" s="13" t="s">
        <v>11</v>
      </c>
      <c r="B30" s="10">
        <v>7682.6</v>
      </c>
      <c r="C30" s="10">
        <v>4659.6</v>
      </c>
      <c r="D30" s="10">
        <f t="shared" si="3"/>
        <v>60.65134199359592</v>
      </c>
      <c r="E30" s="10">
        <v>8332.8</v>
      </c>
      <c r="F30" s="10">
        <v>4551.2</v>
      </c>
      <c r="G30" s="10">
        <f t="shared" si="4"/>
        <v>54.6178955453149</v>
      </c>
      <c r="H30" s="10">
        <f t="shared" si="5"/>
        <v>97.67362005322344</v>
      </c>
    </row>
    <row r="31" spans="1:8" s="17" customFormat="1" ht="12.75">
      <c r="A31" s="13" t="s">
        <v>18</v>
      </c>
      <c r="B31" s="10">
        <v>20905.1</v>
      </c>
      <c r="C31" s="10">
        <v>12729.3</v>
      </c>
      <c r="D31" s="10">
        <f t="shared" si="3"/>
        <v>60.89088308594553</v>
      </c>
      <c r="E31" s="10">
        <v>18123.5</v>
      </c>
      <c r="F31" s="10">
        <v>13672.8</v>
      </c>
      <c r="G31" s="10">
        <f t="shared" si="4"/>
        <v>75.44238143846387</v>
      </c>
      <c r="H31" s="10">
        <f t="shared" si="5"/>
        <v>107.41203365463929</v>
      </c>
    </row>
    <row r="32" spans="1:8" s="17" customFormat="1" ht="12.75">
      <c r="A32" s="21" t="s">
        <v>38</v>
      </c>
      <c r="B32" s="10">
        <v>1138.9</v>
      </c>
      <c r="C32" s="10">
        <v>768.2</v>
      </c>
      <c r="D32" s="10">
        <f t="shared" si="3"/>
        <v>67.45104925805602</v>
      </c>
      <c r="E32" s="10">
        <v>1150.6</v>
      </c>
      <c r="F32" s="10">
        <v>1000.6</v>
      </c>
      <c r="G32" s="10">
        <f t="shared" si="4"/>
        <v>86.96332348339998</v>
      </c>
      <c r="H32" s="10">
        <f t="shared" si="5"/>
        <v>130.25253840145794</v>
      </c>
    </row>
    <row r="33" spans="1:8" s="17" customFormat="1" ht="12.75">
      <c r="A33" s="13" t="s">
        <v>19</v>
      </c>
      <c r="B33" s="10">
        <v>14.3</v>
      </c>
      <c r="C33" s="10">
        <v>3.9</v>
      </c>
      <c r="D33" s="10">
        <f t="shared" si="3"/>
        <v>27.27272727272727</v>
      </c>
      <c r="E33" s="10">
        <v>10.3</v>
      </c>
      <c r="F33" s="10">
        <v>0</v>
      </c>
      <c r="G33" s="10">
        <f t="shared" si="4"/>
        <v>0</v>
      </c>
      <c r="H33" s="10">
        <f t="shared" si="5"/>
        <v>0</v>
      </c>
    </row>
    <row r="34" spans="1:8" s="17" customFormat="1" ht="12.75">
      <c r="A34" s="13" t="s">
        <v>22</v>
      </c>
      <c r="B34" s="10">
        <v>15351.8</v>
      </c>
      <c r="C34" s="10">
        <v>2749.8</v>
      </c>
      <c r="D34" s="10">
        <f t="shared" si="3"/>
        <v>17.911906095702136</v>
      </c>
      <c r="E34" s="10">
        <v>11806.7</v>
      </c>
      <c r="F34" s="10">
        <v>5982.4</v>
      </c>
      <c r="G34" s="10">
        <f t="shared" si="4"/>
        <v>50.669535094480246</v>
      </c>
      <c r="H34" s="10">
        <f t="shared" si="5"/>
        <v>217.55764055567676</v>
      </c>
    </row>
    <row r="35" spans="1:9" s="17" customFormat="1" ht="12.75">
      <c r="A35" s="20" t="s">
        <v>16</v>
      </c>
      <c r="B35" s="9">
        <f>SUM(B25:B34)</f>
        <v>562521.1000000001</v>
      </c>
      <c r="C35" s="9">
        <f>SUM(C25:C34)</f>
        <v>343382.39999999997</v>
      </c>
      <c r="D35" s="9">
        <f>C35/B35*100</f>
        <v>61.04347019160702</v>
      </c>
      <c r="E35" s="9">
        <f>SUM(E25:E34)</f>
        <v>1092751.4000000004</v>
      </c>
      <c r="F35" s="9">
        <f>SUM(F25:F34)</f>
        <v>779926.1</v>
      </c>
      <c r="G35" s="9">
        <f t="shared" si="4"/>
        <v>71.37269281924505</v>
      </c>
      <c r="H35" s="9">
        <f t="shared" si="5"/>
        <v>227.13048193500893</v>
      </c>
      <c r="I35" s="16"/>
    </row>
    <row r="36" spans="1:10" s="17" customFormat="1" ht="31.5" customHeight="1">
      <c r="A36" s="20" t="s">
        <v>31</v>
      </c>
      <c r="B36" s="9">
        <f>B23-B35</f>
        <v>-5077.600000000093</v>
      </c>
      <c r="C36" s="9">
        <f>C23-C35</f>
        <v>3.0000000000582077</v>
      </c>
      <c r="D36" s="10" t="s">
        <v>26</v>
      </c>
      <c r="E36" s="9">
        <f>E23-E35</f>
        <v>-9831.600000000326</v>
      </c>
      <c r="F36" s="9">
        <f>F23-F35</f>
        <v>6900.900000000023</v>
      </c>
      <c r="G36" s="10" t="s">
        <v>26</v>
      </c>
      <c r="H36" s="22" t="s">
        <v>26</v>
      </c>
      <c r="I36" s="23"/>
      <c r="J36" s="19"/>
    </row>
    <row r="37" spans="1:8" s="17" customFormat="1" ht="12.75">
      <c r="A37" s="28" t="s">
        <v>20</v>
      </c>
      <c r="B37" s="29"/>
      <c r="C37" s="29"/>
      <c r="D37" s="29"/>
      <c r="E37" s="29"/>
      <c r="F37" s="29"/>
      <c r="G37" s="29"/>
      <c r="H37" s="30"/>
    </row>
    <row r="38" spans="1:8" s="17" customFormat="1" ht="38.25" customHeight="1">
      <c r="A38" s="24" t="s">
        <v>30</v>
      </c>
      <c r="B38" s="11">
        <f>B39+B40+B41</f>
        <v>5077.6</v>
      </c>
      <c r="C38" s="11">
        <f>C39+C40+C41</f>
        <v>-3</v>
      </c>
      <c r="D38" s="11"/>
      <c r="E38" s="11">
        <f>E39+E40+E41</f>
        <v>9831.6</v>
      </c>
      <c r="F38" s="11">
        <f>F39+F40+F41</f>
        <v>-6900.9</v>
      </c>
      <c r="G38" s="25"/>
      <c r="H38" s="26"/>
    </row>
    <row r="39" spans="1:8" s="17" customFormat="1" ht="30" customHeight="1">
      <c r="A39" s="13" t="s">
        <v>12</v>
      </c>
      <c r="B39" s="10">
        <v>8000</v>
      </c>
      <c r="C39" s="10"/>
      <c r="D39" s="10"/>
      <c r="E39" s="10">
        <v>8500</v>
      </c>
      <c r="F39" s="10"/>
      <c r="G39" s="10"/>
      <c r="H39" s="26"/>
    </row>
    <row r="40" spans="1:8" s="17" customFormat="1" ht="29.25" customHeight="1">
      <c r="A40" s="13" t="s">
        <v>13</v>
      </c>
      <c r="B40" s="10">
        <v>-4000</v>
      </c>
      <c r="C40" s="10"/>
      <c r="D40" s="10"/>
      <c r="E40" s="10"/>
      <c r="F40" s="10"/>
      <c r="G40" s="10"/>
      <c r="H40" s="26"/>
    </row>
    <row r="41" spans="1:8" s="17" customFormat="1" ht="25.5">
      <c r="A41" s="13" t="s">
        <v>2</v>
      </c>
      <c r="B41" s="10">
        <v>1077.6</v>
      </c>
      <c r="C41" s="10">
        <v>-3</v>
      </c>
      <c r="D41" s="10"/>
      <c r="E41" s="10">
        <v>1331.6</v>
      </c>
      <c r="F41" s="10">
        <v>-6900.9</v>
      </c>
      <c r="G41" s="10"/>
      <c r="H41" s="26"/>
    </row>
  </sheetData>
  <sheetProtection/>
  <mergeCells count="5">
    <mergeCell ref="A2:H2"/>
    <mergeCell ref="A1:H1"/>
    <mergeCell ref="A6:H6"/>
    <mergeCell ref="A24:H24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2023-10-16T05:38:31Z</cp:lastPrinted>
  <dcterms:created xsi:type="dcterms:W3CDTF">2009-04-17T07:03:32Z</dcterms:created>
  <dcterms:modified xsi:type="dcterms:W3CDTF">2023-10-16T05:38:34Z</dcterms:modified>
  <cp:category/>
  <cp:version/>
  <cp:contentType/>
  <cp:contentStatus/>
</cp:coreProperties>
</file>