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9852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подпись'!$A$1:$H$39</definedName>
  </definedNames>
  <calcPr fullCalcOnLoad="1"/>
</workbook>
</file>

<file path=xl/sharedStrings.xml><?xml version="1.0" encoding="utf-8"?>
<sst xmlns="http://schemas.openxmlformats.org/spreadsheetml/2006/main" count="48" uniqueCount="45">
  <si>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</si>
  <si>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</si>
  <si>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</si>
  <si>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</si>
  <si>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</si>
  <si>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</si>
  <si>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</si>
  <si>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</si>
  <si>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</si>
  <si>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</si>
  <si>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</si>
  <si>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</si>
  <si>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</si>
  <si>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</si>
  <si>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</si>
  <si>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</si>
  <si>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</si>
  <si>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</si>
  <si>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</si>
  <si>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</si>
  <si>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</si>
  <si>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</si>
  <si>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</si>
  <si>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</si>
  <si>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</si>
  <si>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</si>
  <si>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</si>
  <si>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</si>
  <si>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</si>
  <si>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</si>
  <si>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</si>
  <si>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</si>
  <si>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</si>
  <si>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</si>
  <si>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% исполнения 2018</t>
  </si>
  <si>
    <t>% исполнения 2019</t>
  </si>
  <si>
    <t>Темп роста (2019/2018),                  %</t>
  </si>
  <si>
    <t>возврат остатков субсидий и субвенций прошлых лет</t>
  </si>
  <si>
    <t>(тыс. рублей)</t>
  </si>
  <si>
    <t>прочие неналоговые доходы</t>
  </si>
  <si>
    <t xml:space="preserve"> об исполнении бюджета Советского муниципального района за 2019 год в сравнении с 2018 годом </t>
  </si>
  <si>
    <t>Бюджетные назначения по состоянию на 01.01.2019</t>
  </si>
  <si>
    <t xml:space="preserve">Исполнено на 01.01.2019 </t>
  </si>
  <si>
    <t>Бюджетные назначения по состоянию на 01.01.2020</t>
  </si>
  <si>
    <t>Исполнено на 01.01.2020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</si>
</sst>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182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110" zoomScaleSheetLayoutView="100" workbookViewId="0" topLeftCell="A1">
      <selection activeCell="G24" sqref="G24"/>
    </sheetView>
  </sheetViews>
  <sheetFormatPr defaultColWidth="9.281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7.25">
      <c r="A1" s="26" t="s">
        <v>26</v>
      </c>
      <c r="B1" s="26"/>
      <c r="C1" s="26"/>
      <c r="D1" s="26"/>
      <c r="E1" s="26"/>
      <c r="F1" s="26"/>
      <c r="G1" s="26"/>
      <c r="H1" s="26"/>
    </row>
    <row r="2" spans="1:8" s="1" customFormat="1" ht="17.25">
      <c r="A2" s="26" t="s">
        <v>40</v>
      </c>
      <c r="B2" s="26"/>
      <c r="C2" s="26"/>
      <c r="D2" s="26"/>
      <c r="E2" s="26"/>
      <c r="F2" s="26"/>
      <c r="G2" s="26"/>
      <c r="H2" s="26"/>
    </row>
    <row r="3" spans="1:8" s="1" customFormat="1" ht="13.5" customHeight="1">
      <c r="A3" s="19"/>
      <c r="B3" s="2"/>
      <c r="C3" s="2"/>
      <c r="E3" s="2"/>
      <c r="F3" s="2"/>
      <c r="H3" s="3" t="s">
        <v>38</v>
      </c>
    </row>
    <row r="4" spans="1:8" s="5" customFormat="1" ht="72" customHeight="1">
      <c r="A4" s="20" t="s">
        <v>6</v>
      </c>
      <c r="B4" s="4" t="s">
        <v>41</v>
      </c>
      <c r="C4" s="4" t="s">
        <v>42</v>
      </c>
      <c r="D4" s="4" t="s">
        <v>34</v>
      </c>
      <c r="E4" s="4" t="s">
        <v>43</v>
      </c>
      <c r="F4" s="4" t="s">
        <v>44</v>
      </c>
      <c r="G4" s="4" t="s">
        <v>35</v>
      </c>
      <c r="H4" s="4" t="s">
        <v>36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7" t="s">
        <v>4</v>
      </c>
      <c r="B6" s="28"/>
      <c r="C6" s="28"/>
      <c r="D6" s="28"/>
      <c r="E6" s="28"/>
      <c r="F6" s="28"/>
      <c r="G6" s="28"/>
      <c r="H6" s="29"/>
    </row>
    <row r="7" spans="1:9" s="7" customFormat="1" ht="12.75">
      <c r="A7" s="21" t="s">
        <v>15</v>
      </c>
      <c r="B7" s="17">
        <f>SUM(B8:B17)</f>
        <v>80474.09999999999</v>
      </c>
      <c r="C7" s="17">
        <f>SUM(C8:C17)</f>
        <v>85447.6</v>
      </c>
      <c r="D7" s="17">
        <f>C7/B7*100</f>
        <v>106.18024929760013</v>
      </c>
      <c r="E7" s="17">
        <f>SUM(E8:E17)</f>
        <v>94767.59999999999</v>
      </c>
      <c r="F7" s="17">
        <f>SUM(F8:F17)</f>
        <v>82590.9</v>
      </c>
      <c r="G7" s="17">
        <f>F7/E7*100</f>
        <v>87.15098831246122</v>
      </c>
      <c r="H7" s="17">
        <f>SUM(F7/C7)*100</f>
        <v>96.65678146606808</v>
      </c>
      <c r="I7" s="6"/>
    </row>
    <row r="8" spans="1:10" s="7" customFormat="1" ht="12.75">
      <c r="A8" s="22" t="s">
        <v>28</v>
      </c>
      <c r="B8" s="11">
        <v>54267.5</v>
      </c>
      <c r="C8" s="11">
        <v>58664.9</v>
      </c>
      <c r="D8" s="11">
        <f aca="true" t="shared" si="0" ref="D8:D22">C8/B8*100</f>
        <v>108.10319251854241</v>
      </c>
      <c r="E8" s="11">
        <v>54069.2</v>
      </c>
      <c r="F8" s="11">
        <v>54515</v>
      </c>
      <c r="G8" s="11">
        <f aca="true" t="shared" si="1" ref="G8:G16">F8/E8*100</f>
        <v>100.8244989753871</v>
      </c>
      <c r="H8" s="11">
        <f aca="true" t="shared" si="2" ref="H8:H18">SUM(F8/C8)*100</f>
        <v>92.92609379714276</v>
      </c>
      <c r="I8" s="8"/>
      <c r="J8" s="8"/>
    </row>
    <row r="9" spans="1:8" s="7" customFormat="1" ht="12.75">
      <c r="A9" s="23" t="s">
        <v>29</v>
      </c>
      <c r="B9" s="11">
        <v>7229.5</v>
      </c>
      <c r="C9" s="11">
        <v>7230.5</v>
      </c>
      <c r="D9" s="11">
        <f t="shared" si="0"/>
        <v>100.01383221522926</v>
      </c>
      <c r="E9" s="11">
        <v>7302.4</v>
      </c>
      <c r="F9" s="11">
        <v>7302.5</v>
      </c>
      <c r="G9" s="11">
        <f t="shared" si="1"/>
        <v>100.00136941279581</v>
      </c>
      <c r="H9" s="11">
        <f t="shared" si="2"/>
        <v>100.99578175783141</v>
      </c>
    </row>
    <row r="10" spans="1:8" s="7" customFormat="1" ht="26.25">
      <c r="A10" s="23" t="s">
        <v>30</v>
      </c>
      <c r="B10" s="11">
        <v>9252.8</v>
      </c>
      <c r="C10" s="11">
        <v>9266.7</v>
      </c>
      <c r="D10" s="11">
        <f t="shared" si="0"/>
        <v>100.15022479681828</v>
      </c>
      <c r="E10" s="11">
        <v>12220.4</v>
      </c>
      <c r="F10" s="11">
        <v>12223</v>
      </c>
      <c r="G10" s="11">
        <f t="shared" si="1"/>
        <v>100.02127589931591</v>
      </c>
      <c r="H10" s="11">
        <f t="shared" si="2"/>
        <v>131.90240322876537</v>
      </c>
    </row>
    <row r="11" spans="1:8" s="6" customFormat="1" ht="12.75">
      <c r="A11" s="23" t="s">
        <v>7</v>
      </c>
      <c r="B11" s="11">
        <v>2599.4</v>
      </c>
      <c r="C11" s="11">
        <v>2605.3</v>
      </c>
      <c r="D11" s="11">
        <f t="shared" si="0"/>
        <v>100.22697545587445</v>
      </c>
      <c r="E11" s="11">
        <v>2786</v>
      </c>
      <c r="F11" s="11">
        <v>2788.1</v>
      </c>
      <c r="G11" s="11">
        <f t="shared" si="1"/>
        <v>100.07537688442211</v>
      </c>
      <c r="H11" s="11">
        <f t="shared" si="2"/>
        <v>107.016466433808</v>
      </c>
    </row>
    <row r="12" spans="1:8" s="7" customFormat="1" ht="39">
      <c r="A12" s="23" t="s">
        <v>8</v>
      </c>
      <c r="B12" s="11">
        <v>3744.7</v>
      </c>
      <c r="C12" s="11">
        <v>3750.8</v>
      </c>
      <c r="D12" s="11">
        <f t="shared" si="0"/>
        <v>100.16289689427727</v>
      </c>
      <c r="E12" s="11">
        <v>2500</v>
      </c>
      <c r="F12" s="11">
        <v>2509.7</v>
      </c>
      <c r="G12" s="11">
        <f t="shared" si="1"/>
        <v>100.38799999999999</v>
      </c>
      <c r="H12" s="11">
        <f t="shared" si="2"/>
        <v>66.91105897408552</v>
      </c>
    </row>
    <row r="13" spans="1:8" s="7" customFormat="1" ht="26.25">
      <c r="A13" s="23" t="s">
        <v>25</v>
      </c>
      <c r="B13" s="11">
        <v>429.2</v>
      </c>
      <c r="C13" s="11">
        <v>429.2</v>
      </c>
      <c r="D13" s="11">
        <f t="shared" si="0"/>
        <v>100</v>
      </c>
      <c r="E13" s="11">
        <v>378.2</v>
      </c>
      <c r="F13" s="11">
        <v>378.2</v>
      </c>
      <c r="G13" s="11">
        <f t="shared" si="1"/>
        <v>100</v>
      </c>
      <c r="H13" s="11">
        <f t="shared" si="2"/>
        <v>88.1174277726002</v>
      </c>
    </row>
    <row r="14" spans="1:8" s="7" customFormat="1" ht="26.25">
      <c r="A14" s="23" t="s">
        <v>33</v>
      </c>
      <c r="B14" s="11">
        <v>1</v>
      </c>
      <c r="C14" s="11">
        <v>1</v>
      </c>
      <c r="D14" s="11"/>
      <c r="E14" s="11">
        <v>173</v>
      </c>
      <c r="F14" s="11">
        <v>173</v>
      </c>
      <c r="G14" s="11">
        <f t="shared" si="1"/>
        <v>100</v>
      </c>
      <c r="H14" s="11">
        <f t="shared" si="2"/>
        <v>17300</v>
      </c>
    </row>
    <row r="15" spans="1:8" s="7" customFormat="1" ht="26.25">
      <c r="A15" s="23" t="s">
        <v>9</v>
      </c>
      <c r="B15" s="11">
        <v>469.6</v>
      </c>
      <c r="C15" s="11">
        <v>469.6</v>
      </c>
      <c r="D15" s="11">
        <f t="shared" si="0"/>
        <v>100</v>
      </c>
      <c r="E15" s="11">
        <v>12766</v>
      </c>
      <c r="F15" s="11">
        <v>673</v>
      </c>
      <c r="G15" s="11">
        <f t="shared" si="1"/>
        <v>5.271815760614131</v>
      </c>
      <c r="H15" s="11">
        <f t="shared" si="2"/>
        <v>143.31345826235093</v>
      </c>
    </row>
    <row r="16" spans="1:8" s="7" customFormat="1" ht="12.75">
      <c r="A16" s="23" t="s">
        <v>10</v>
      </c>
      <c r="B16" s="11">
        <v>2480.4</v>
      </c>
      <c r="C16" s="11">
        <v>2476</v>
      </c>
      <c r="D16" s="11">
        <f t="shared" si="0"/>
        <v>99.82260925657151</v>
      </c>
      <c r="E16" s="11">
        <v>2572.4</v>
      </c>
      <c r="F16" s="11">
        <v>2582</v>
      </c>
      <c r="G16" s="11">
        <f t="shared" si="1"/>
        <v>100.37319234955685</v>
      </c>
      <c r="H16" s="11">
        <f t="shared" si="2"/>
        <v>104.28109854604199</v>
      </c>
    </row>
    <row r="17" spans="1:8" s="7" customFormat="1" ht="12.75">
      <c r="A17" s="23" t="s">
        <v>39</v>
      </c>
      <c r="B17" s="11"/>
      <c r="C17" s="11">
        <v>553.6</v>
      </c>
      <c r="D17" s="11"/>
      <c r="E17" s="11"/>
      <c r="F17" s="11">
        <v>-553.6</v>
      </c>
      <c r="G17" s="11"/>
      <c r="H17" s="11">
        <f t="shared" si="2"/>
        <v>-100</v>
      </c>
    </row>
    <row r="18" spans="1:9" s="7" customFormat="1" ht="12.75">
      <c r="A18" s="24" t="s">
        <v>16</v>
      </c>
      <c r="B18" s="17">
        <f>B19+B20+B21</f>
        <v>333407.3</v>
      </c>
      <c r="C18" s="17">
        <f>C19+C20+C21</f>
        <v>332682.89999999997</v>
      </c>
      <c r="D18" s="17">
        <f t="shared" si="0"/>
        <v>99.78272821260961</v>
      </c>
      <c r="E18" s="17">
        <f>E19+E20+E21</f>
        <v>318701.2</v>
      </c>
      <c r="F18" s="17">
        <f>F19+F20+F21</f>
        <v>313529.1</v>
      </c>
      <c r="G18" s="17">
        <f>F18/E18*100</f>
        <v>98.37713193423808</v>
      </c>
      <c r="H18" s="17">
        <f t="shared" si="2"/>
        <v>94.24262563540236</v>
      </c>
      <c r="I18" s="6"/>
    </row>
    <row r="19" spans="1:8" s="7" customFormat="1" ht="39">
      <c r="A19" s="23" t="s">
        <v>24</v>
      </c>
      <c r="B19" s="11">
        <v>332778</v>
      </c>
      <c r="C19" s="11">
        <v>332053.6</v>
      </c>
      <c r="D19" s="11">
        <f t="shared" si="0"/>
        <v>99.78231734068959</v>
      </c>
      <c r="E19" s="11">
        <v>317021.2</v>
      </c>
      <c r="F19" s="11">
        <v>311849.1</v>
      </c>
      <c r="G19" s="11">
        <f>F19/E19*100</f>
        <v>98.36853182058486</v>
      </c>
      <c r="H19" s="11">
        <f>SUM(F19/C19)*100</f>
        <v>93.91528957975459</v>
      </c>
    </row>
    <row r="20" spans="1:8" s="7" customFormat="1" ht="12.75">
      <c r="A20" s="23" t="s">
        <v>22</v>
      </c>
      <c r="B20" s="11">
        <v>1680</v>
      </c>
      <c r="C20" s="11">
        <v>1680</v>
      </c>
      <c r="D20" s="11">
        <f t="shared" si="0"/>
        <v>100</v>
      </c>
      <c r="E20" s="11">
        <v>1680</v>
      </c>
      <c r="F20" s="11">
        <v>1680</v>
      </c>
      <c r="G20" s="11">
        <f>F20/E20*100</f>
        <v>100</v>
      </c>
      <c r="H20" s="11">
        <f>SUM(F20/C20)*100</f>
        <v>100</v>
      </c>
    </row>
    <row r="21" spans="1:8" s="7" customFormat="1" ht="26.25">
      <c r="A21" s="23" t="s">
        <v>37</v>
      </c>
      <c r="B21" s="11">
        <v>-1050.7</v>
      </c>
      <c r="C21" s="11">
        <v>-1050.7</v>
      </c>
      <c r="D21" s="11">
        <f t="shared" si="0"/>
        <v>100</v>
      </c>
      <c r="E21" s="11"/>
      <c r="F21" s="11"/>
      <c r="G21" s="11"/>
      <c r="H21" s="11"/>
    </row>
    <row r="22" spans="1:10" s="7" customFormat="1" ht="12.75">
      <c r="A22" s="24" t="s">
        <v>17</v>
      </c>
      <c r="B22" s="17">
        <f>B7+B18</f>
        <v>413881.39999999997</v>
      </c>
      <c r="C22" s="17">
        <f>C7+C18</f>
        <v>418130.5</v>
      </c>
      <c r="D22" s="17">
        <f t="shared" si="0"/>
        <v>101.02664676402469</v>
      </c>
      <c r="E22" s="17">
        <f>E7+E18</f>
        <v>413468.8</v>
      </c>
      <c r="F22" s="17">
        <f>F7+F18</f>
        <v>396120</v>
      </c>
      <c r="G22" s="17">
        <f>F22/E22*100</f>
        <v>95.80408485477018</v>
      </c>
      <c r="H22" s="17">
        <f>SUM(F22/C22)*100</f>
        <v>94.73597357762708</v>
      </c>
      <c r="I22" s="9"/>
      <c r="J22" s="10"/>
    </row>
    <row r="23" spans="1:10" s="7" customFormat="1" ht="12.75">
      <c r="A23" s="27" t="s">
        <v>1</v>
      </c>
      <c r="B23" s="28"/>
      <c r="C23" s="28"/>
      <c r="D23" s="28"/>
      <c r="E23" s="28"/>
      <c r="F23" s="28"/>
      <c r="G23" s="28"/>
      <c r="H23" s="29"/>
      <c r="I23" s="10"/>
      <c r="J23" s="10"/>
    </row>
    <row r="24" spans="1:10" s="7" customFormat="1" ht="12.75">
      <c r="A24" s="23" t="s">
        <v>0</v>
      </c>
      <c r="B24" s="11">
        <v>48183.2</v>
      </c>
      <c r="C24" s="11">
        <v>47499</v>
      </c>
      <c r="D24" s="11">
        <f>C24/B24*100</f>
        <v>98.58000298859353</v>
      </c>
      <c r="E24" s="11">
        <v>48816.3</v>
      </c>
      <c r="F24" s="11">
        <v>44903.2</v>
      </c>
      <c r="G24" s="11">
        <f>F24/E24*100</f>
        <v>91.98402992443097</v>
      </c>
      <c r="H24" s="11">
        <f>F24/C24*100</f>
        <v>94.5350428430072</v>
      </c>
      <c r="I24" s="10"/>
      <c r="J24" s="10"/>
    </row>
    <row r="25" spans="1:10" s="7" customFormat="1" ht="12.75">
      <c r="A25" s="23" t="s">
        <v>5</v>
      </c>
      <c r="B25" s="11">
        <v>10641.7</v>
      </c>
      <c r="C25" s="11">
        <v>10412.3</v>
      </c>
      <c r="D25" s="11">
        <f aca="true" t="shared" si="3" ref="D25:D32">C25/B25*100</f>
        <v>97.84432938346316</v>
      </c>
      <c r="E25" s="11">
        <v>10552.5</v>
      </c>
      <c r="F25" s="11">
        <v>10503.8</v>
      </c>
      <c r="G25" s="11">
        <f aca="true" t="shared" si="4" ref="G25:G32">F25/E25*100</f>
        <v>99.53849798625917</v>
      </c>
      <c r="H25" s="11">
        <f aca="true" t="shared" si="5" ref="H25:H32">F25/C25*100</f>
        <v>100.87876837970478</v>
      </c>
      <c r="I25" s="10"/>
      <c r="J25" s="10"/>
    </row>
    <row r="26" spans="1:10" s="7" customFormat="1" ht="12.75">
      <c r="A26" s="23" t="s">
        <v>11</v>
      </c>
      <c r="B26" s="11">
        <v>279491.6</v>
      </c>
      <c r="C26" s="11">
        <v>278419.7</v>
      </c>
      <c r="D26" s="11">
        <f t="shared" si="3"/>
        <v>99.61648221270336</v>
      </c>
      <c r="E26" s="11">
        <v>286806.7</v>
      </c>
      <c r="F26" s="11">
        <v>276570.2</v>
      </c>
      <c r="G26" s="11">
        <f t="shared" si="4"/>
        <v>96.43087138480378</v>
      </c>
      <c r="H26" s="11">
        <f t="shared" si="5"/>
        <v>99.33571510923976</v>
      </c>
      <c r="I26" s="10"/>
      <c r="J26" s="10"/>
    </row>
    <row r="27" spans="1:10" s="7" customFormat="1" ht="12.75">
      <c r="A27" s="23" t="s">
        <v>18</v>
      </c>
      <c r="B27" s="11">
        <v>48469.3</v>
      </c>
      <c r="C27" s="11">
        <v>48461.5</v>
      </c>
      <c r="D27" s="11">
        <f t="shared" si="3"/>
        <v>99.98390733928485</v>
      </c>
      <c r="E27" s="11">
        <v>45064.3</v>
      </c>
      <c r="F27" s="11">
        <v>42422.1</v>
      </c>
      <c r="G27" s="11">
        <f t="shared" si="4"/>
        <v>94.13682227395077</v>
      </c>
      <c r="H27" s="11">
        <f t="shared" si="5"/>
        <v>87.53773614106044</v>
      </c>
      <c r="I27" s="10"/>
      <c r="J27" s="10"/>
    </row>
    <row r="28" spans="1:10" s="7" customFormat="1" ht="12.75">
      <c r="A28" s="23" t="s">
        <v>12</v>
      </c>
      <c r="B28" s="11">
        <v>9836.5</v>
      </c>
      <c r="C28" s="11">
        <v>9362</v>
      </c>
      <c r="D28" s="11">
        <f t="shared" si="3"/>
        <v>95.17612972093733</v>
      </c>
      <c r="E28" s="11">
        <v>9927.6</v>
      </c>
      <c r="F28" s="11">
        <v>9040.9</v>
      </c>
      <c r="G28" s="11">
        <f t="shared" si="4"/>
        <v>91.06833474354325</v>
      </c>
      <c r="H28" s="11">
        <f t="shared" si="5"/>
        <v>96.57017731254005</v>
      </c>
      <c r="I28" s="10"/>
      <c r="J28" s="10"/>
    </row>
    <row r="29" spans="1:10" s="7" customFormat="1" ht="12.75">
      <c r="A29" s="23" t="s">
        <v>19</v>
      </c>
      <c r="B29" s="11">
        <v>14248.9</v>
      </c>
      <c r="C29" s="11">
        <v>14243.7</v>
      </c>
      <c r="D29" s="11">
        <f t="shared" si="3"/>
        <v>99.96350595484564</v>
      </c>
      <c r="E29" s="11">
        <v>15025.2</v>
      </c>
      <c r="F29" s="11">
        <v>14561.7</v>
      </c>
      <c r="G29" s="11">
        <f t="shared" si="4"/>
        <v>96.91518249341107</v>
      </c>
      <c r="H29" s="11">
        <f t="shared" si="5"/>
        <v>102.232565976537</v>
      </c>
      <c r="I29" s="10"/>
      <c r="J29" s="10"/>
    </row>
    <row r="30" spans="1:10" s="7" customFormat="1" ht="12.75">
      <c r="A30" s="23" t="s">
        <v>20</v>
      </c>
      <c r="B30" s="11">
        <v>27.6</v>
      </c>
      <c r="C30" s="11">
        <v>27.6</v>
      </c>
      <c r="D30" s="11">
        <f t="shared" si="3"/>
        <v>100</v>
      </c>
      <c r="E30" s="11">
        <v>44.8</v>
      </c>
      <c r="F30" s="11">
        <v>24.4</v>
      </c>
      <c r="G30" s="11">
        <f t="shared" si="4"/>
        <v>54.46428571428571</v>
      </c>
      <c r="H30" s="11">
        <f t="shared" si="5"/>
        <v>88.40579710144927</v>
      </c>
      <c r="I30" s="10"/>
      <c r="J30" s="10"/>
    </row>
    <row r="31" spans="1:10" s="7" customFormat="1" ht="12.75">
      <c r="A31" s="23" t="s">
        <v>23</v>
      </c>
      <c r="B31" s="11">
        <v>3048.6</v>
      </c>
      <c r="C31" s="11">
        <v>3048.6</v>
      </c>
      <c r="D31" s="11">
        <f t="shared" si="3"/>
        <v>100</v>
      </c>
      <c r="E31" s="11">
        <v>1863.7</v>
      </c>
      <c r="F31" s="11">
        <v>1863.7</v>
      </c>
      <c r="G31" s="11">
        <f t="shared" si="4"/>
        <v>100</v>
      </c>
      <c r="H31" s="11">
        <f t="shared" si="5"/>
        <v>61.13297907236108</v>
      </c>
      <c r="I31" s="10"/>
      <c r="J31" s="10"/>
    </row>
    <row r="32" spans="1:10" s="7" customFormat="1" ht="12.75">
      <c r="A32" s="24" t="s">
        <v>17</v>
      </c>
      <c r="B32" s="17">
        <f>SUM(B24:B31)</f>
        <v>413947.39999999997</v>
      </c>
      <c r="C32" s="17">
        <f>SUM(C24:C31)</f>
        <v>411474.39999999997</v>
      </c>
      <c r="D32" s="17">
        <f t="shared" si="3"/>
        <v>99.40258110088384</v>
      </c>
      <c r="E32" s="17">
        <f>SUM(E24:E31)</f>
        <v>418101.1</v>
      </c>
      <c r="F32" s="17">
        <f>SUM(F24:F31)</f>
        <v>399890.00000000006</v>
      </c>
      <c r="G32" s="17">
        <f t="shared" si="4"/>
        <v>95.64433100032505</v>
      </c>
      <c r="H32" s="17">
        <f t="shared" si="5"/>
        <v>97.18466081972538</v>
      </c>
      <c r="I32" s="9"/>
      <c r="J32" s="10"/>
    </row>
    <row r="33" spans="1:10" s="7" customFormat="1" ht="31.5" customHeight="1">
      <c r="A33" s="24" t="s">
        <v>32</v>
      </c>
      <c r="B33" s="17">
        <f>B22-B32</f>
        <v>-66</v>
      </c>
      <c r="C33" s="17">
        <f>C22-C32</f>
        <v>6656.100000000035</v>
      </c>
      <c r="D33" s="11" t="s">
        <v>27</v>
      </c>
      <c r="E33" s="17">
        <f>E22-E32</f>
        <v>-4632.299999999988</v>
      </c>
      <c r="F33" s="17">
        <f>F22-F32</f>
        <v>-3770.000000000058</v>
      </c>
      <c r="G33" s="11" t="s">
        <v>27</v>
      </c>
      <c r="H33" s="12" t="s">
        <v>27</v>
      </c>
      <c r="I33" s="13"/>
      <c r="J33" s="8"/>
    </row>
    <row r="34" spans="1:8" s="7" customFormat="1" ht="12.75">
      <c r="A34" s="27" t="s">
        <v>21</v>
      </c>
      <c r="B34" s="28"/>
      <c r="C34" s="28"/>
      <c r="D34" s="28"/>
      <c r="E34" s="28"/>
      <c r="F34" s="28"/>
      <c r="G34" s="28"/>
      <c r="H34" s="29"/>
    </row>
    <row r="35" spans="1:8" s="7" customFormat="1" ht="38.25" customHeight="1">
      <c r="A35" s="25" t="s">
        <v>31</v>
      </c>
      <c r="B35" s="18">
        <f>B36+B37+B38+B39</f>
        <v>66</v>
      </c>
      <c r="C35" s="18">
        <f>C36+C37+C38+C39</f>
        <v>-6656.1</v>
      </c>
      <c r="D35" s="4"/>
      <c r="E35" s="18">
        <f>E36+E37+E38+E39</f>
        <v>4632.3</v>
      </c>
      <c r="F35" s="18">
        <f>F36+F37+F38+F39</f>
        <v>3770</v>
      </c>
      <c r="G35" s="4"/>
      <c r="H35" s="14"/>
    </row>
    <row r="36" spans="1:8" s="7" customFormat="1" ht="30" customHeight="1">
      <c r="A36" s="23" t="s">
        <v>13</v>
      </c>
      <c r="B36" s="11"/>
      <c r="C36" s="11"/>
      <c r="D36" s="11"/>
      <c r="E36" s="11">
        <v>0</v>
      </c>
      <c r="F36" s="11"/>
      <c r="G36" s="11"/>
      <c r="H36" s="14"/>
    </row>
    <row r="37" spans="1:8" s="7" customFormat="1" ht="29.25" customHeight="1">
      <c r="A37" s="23" t="s">
        <v>14</v>
      </c>
      <c r="B37" s="11">
        <v>-3800</v>
      </c>
      <c r="C37" s="11">
        <v>-3800</v>
      </c>
      <c r="D37" s="11"/>
      <c r="E37" s="11">
        <v>0</v>
      </c>
      <c r="F37" s="11"/>
      <c r="G37" s="11"/>
      <c r="H37" s="14"/>
    </row>
    <row r="38" spans="1:8" s="7" customFormat="1" ht="30" customHeight="1">
      <c r="A38" s="23" t="s">
        <v>2</v>
      </c>
      <c r="B38" s="11">
        <v>2655.9</v>
      </c>
      <c r="C38" s="11"/>
      <c r="D38" s="11"/>
      <c r="E38" s="11">
        <v>566</v>
      </c>
      <c r="F38" s="11">
        <v>566</v>
      </c>
      <c r="G38" s="11"/>
      <c r="H38" s="14"/>
    </row>
    <row r="39" spans="1:8" s="7" customFormat="1" ht="26.25">
      <c r="A39" s="23" t="s">
        <v>3</v>
      </c>
      <c r="B39" s="11">
        <v>1210.1</v>
      </c>
      <c r="C39" s="11">
        <v>-2856.1</v>
      </c>
      <c r="D39" s="11"/>
      <c r="E39" s="11">
        <v>4066.3</v>
      </c>
      <c r="F39" s="11">
        <v>3204</v>
      </c>
      <c r="G39" s="11"/>
      <c r="H39" s="14"/>
    </row>
  </sheetData>
  <sheetProtection/>
  <mergeCells count="5">
    <mergeCell ref="A1:H1"/>
    <mergeCell ref="A2:H2"/>
    <mergeCell ref="A23:H23"/>
    <mergeCell ref="A6:H6"/>
    <mergeCell ref="A34:H34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Администратор</cp:lastModifiedBy>
  <cp:lastPrinted>2019-10-09T07:09:01Z</cp:lastPrinted>
  <dcterms:created xsi:type="dcterms:W3CDTF">2009-04-17T07:03:32Z</dcterms:created>
  <dcterms:modified xsi:type="dcterms:W3CDTF">2020-01-24T08:31:32Z</dcterms:modified>
  <cp:category/>
  <cp:version/>
  <cp:contentType/>
  <cp:contentStatus/>
</cp:coreProperties>
</file>