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подпись'!$A$1:$H$38</definedName>
  </definedNames>
  <calcPr fullCalcOnLoad="1"/>
</workbook>
</file>

<file path=xl/sharedStrings.xml><?xml version="1.0" encoding="utf-8"?>
<sst xmlns="http://schemas.openxmlformats.org/spreadsheetml/2006/main" count="47" uniqueCount="44">
  <si>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</si>
  <si>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</si>
  <si>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</si>
  <si>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</si>
  <si>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</si>
  <si>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</si>
  <si>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</si>
  <si>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</si>
  <si>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</si>
  <si>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</si>
  <si>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</si>
  <si>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</si>
  <si>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</si>
  <si>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</si>
  <si>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</si>
  <si>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</si>
  <si>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</si>
  <si>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</si>
  <si>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</si>
  <si>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</si>
  <si>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</si>
  <si>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</si>
  <si>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</si>
  <si>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</si>
  <si>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</si>
  <si>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</si>
  <si>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</si>
  <si>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</si>
  <si>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</si>
  <si>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</si>
  <si>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</si>
  <si>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</si>
  <si>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возврат остатков субсидий и субвенций прошлых лет</t>
  </si>
  <si>
    <t>(тыс. рублей)</t>
  </si>
  <si>
    <t>% исполнения 2020</t>
  </si>
  <si>
    <t>Жилищное хозяйство</t>
  </si>
  <si>
    <t>% исполнения 2021</t>
  </si>
  <si>
    <t>Темп роста (2021/2020),                  %</t>
  </si>
  <si>
    <t>налог на имущество</t>
  </si>
  <si>
    <t xml:space="preserve"> об исполнении бюджета Советского муниципального района за II квартал 2021 года в сравнении со II кварталом 2020 года </t>
  </si>
  <si>
    <t>Бюджетные назначения по состоянию на 01.07.2020</t>
  </si>
  <si>
    <t xml:space="preserve">Исполнено на 01.07.2020 </t>
  </si>
  <si>
    <t>Бюджетные назначения по состоянию на 01.07.2021</t>
  </si>
  <si>
    <t>Исполнено на 01.07.2021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</si>
</sst>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 shrinkToFit="1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Normal="110" zoomScaleSheetLayoutView="100" workbookViewId="0" topLeftCell="A1">
      <selection activeCell="H29" sqref="H29"/>
    </sheetView>
  </sheetViews>
  <sheetFormatPr defaultColWidth="9.140625" defaultRowHeight="12"/>
  <cols>
    <col min="1" max="1" width="45.00390625" style="19" customWidth="1"/>
    <col min="2" max="2" width="16.28125" style="2" customWidth="1"/>
    <col min="3" max="3" width="15.8515625" style="2" customWidth="1"/>
    <col min="4" max="4" width="15.7109375" style="15" customWidth="1"/>
    <col min="5" max="5" width="16.28125" style="2" customWidth="1"/>
    <col min="6" max="6" width="15.8515625" style="2" customWidth="1"/>
    <col min="7" max="7" width="15.7109375" style="15" customWidth="1"/>
    <col min="8" max="8" width="20.00390625" style="15" customWidth="1"/>
    <col min="9" max="9" width="7.421875" style="16" customWidth="1"/>
    <col min="10" max="10" width="11.7109375" style="16" bestFit="1" customWidth="1"/>
    <col min="11" max="16384" width="9.28125" style="16" customWidth="1"/>
  </cols>
  <sheetData>
    <row r="1" spans="1:8" s="1" customFormat="1" ht="18.75">
      <c r="A1" s="28" t="s">
        <v>25</v>
      </c>
      <c r="B1" s="28"/>
      <c r="C1" s="28"/>
      <c r="D1" s="28"/>
      <c r="E1" s="28"/>
      <c r="F1" s="28"/>
      <c r="G1" s="28"/>
      <c r="H1" s="28"/>
    </row>
    <row r="2" spans="1:8" s="1" customFormat="1" ht="38.25" customHeight="1">
      <c r="A2" s="28" t="s">
        <v>39</v>
      </c>
      <c r="B2" s="28"/>
      <c r="C2" s="28"/>
      <c r="D2" s="28"/>
      <c r="E2" s="28"/>
      <c r="F2" s="28"/>
      <c r="G2" s="28"/>
      <c r="H2" s="28"/>
    </row>
    <row r="3" spans="1:8" s="1" customFormat="1" ht="13.5" customHeight="1">
      <c r="A3" s="19"/>
      <c r="B3" s="2"/>
      <c r="C3" s="2"/>
      <c r="E3" s="2"/>
      <c r="F3" s="2"/>
      <c r="H3" s="3" t="s">
        <v>33</v>
      </c>
    </row>
    <row r="4" spans="1:8" s="5" customFormat="1" ht="72" customHeight="1">
      <c r="A4" s="20" t="s">
        <v>5</v>
      </c>
      <c r="B4" s="4" t="s">
        <v>40</v>
      </c>
      <c r="C4" s="4" t="s">
        <v>41</v>
      </c>
      <c r="D4" s="4" t="s">
        <v>34</v>
      </c>
      <c r="E4" s="4" t="s">
        <v>42</v>
      </c>
      <c r="F4" s="4" t="s">
        <v>43</v>
      </c>
      <c r="G4" s="4" t="s">
        <v>36</v>
      </c>
      <c r="H4" s="4" t="s">
        <v>37</v>
      </c>
    </row>
    <row r="5" spans="1:8" s="5" customFormat="1" ht="12.75">
      <c r="A5" s="20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9" t="s">
        <v>3</v>
      </c>
      <c r="B6" s="30"/>
      <c r="C6" s="30"/>
      <c r="D6" s="30"/>
      <c r="E6" s="30"/>
      <c r="F6" s="30"/>
      <c r="G6" s="30"/>
      <c r="H6" s="31"/>
    </row>
    <row r="7" spans="1:9" s="7" customFormat="1" ht="12.75">
      <c r="A7" s="21" t="s">
        <v>14</v>
      </c>
      <c r="B7" s="17">
        <f>SUM(B8:B16)</f>
        <v>107772</v>
      </c>
      <c r="C7" s="17">
        <f>SUM(C8:C16)</f>
        <v>43205.600000000006</v>
      </c>
      <c r="D7" s="17">
        <f>C7/B7*100</f>
        <v>40.08981924804217</v>
      </c>
      <c r="E7" s="17">
        <f>SUM(E8:E16)</f>
        <v>136374.6</v>
      </c>
      <c r="F7" s="17">
        <f>SUM(F8:F16)</f>
        <v>75911.9</v>
      </c>
      <c r="G7" s="17">
        <f>F7/E7*100</f>
        <v>55.664251260865285</v>
      </c>
      <c r="H7" s="17">
        <f>SUM(F7/C7)*100</f>
        <v>175.69921491658485</v>
      </c>
      <c r="I7" s="6"/>
    </row>
    <row r="8" spans="1:10" s="7" customFormat="1" ht="12.75">
      <c r="A8" s="26" t="s">
        <v>27</v>
      </c>
      <c r="B8" s="25">
        <v>57891.9</v>
      </c>
      <c r="C8" s="25">
        <v>27725.3</v>
      </c>
      <c r="D8" s="11">
        <f aca="true" t="shared" si="0" ref="D8:D21">C8/B8*100</f>
        <v>47.891501229014764</v>
      </c>
      <c r="E8" s="11">
        <v>62402.9</v>
      </c>
      <c r="F8" s="11">
        <v>34237.2</v>
      </c>
      <c r="G8" s="11">
        <f aca="true" t="shared" si="1" ref="G8:G16">F8/E8*100</f>
        <v>54.864757887854566</v>
      </c>
      <c r="H8" s="11">
        <f aca="true" t="shared" si="2" ref="H8:H17">SUM(F8/C8)*100</f>
        <v>123.48721204098783</v>
      </c>
      <c r="I8" s="8"/>
      <c r="J8" s="8"/>
    </row>
    <row r="9" spans="1:8" s="7" customFormat="1" ht="12.75">
      <c r="A9" s="27" t="s">
        <v>28</v>
      </c>
      <c r="B9" s="25">
        <v>7540.6</v>
      </c>
      <c r="C9" s="25">
        <v>3066.5</v>
      </c>
      <c r="D9" s="11">
        <f t="shared" si="0"/>
        <v>40.66652521019547</v>
      </c>
      <c r="E9" s="11">
        <v>7603.6</v>
      </c>
      <c r="F9" s="11">
        <v>3576.9</v>
      </c>
      <c r="G9" s="11">
        <f t="shared" si="1"/>
        <v>47.04219054132253</v>
      </c>
      <c r="H9" s="11">
        <f t="shared" si="2"/>
        <v>116.64438284689385</v>
      </c>
    </row>
    <row r="10" spans="1:8" s="7" customFormat="1" ht="25.5">
      <c r="A10" s="27" t="s">
        <v>29</v>
      </c>
      <c r="B10" s="25">
        <v>11644.8</v>
      </c>
      <c r="C10" s="25">
        <v>7880.6</v>
      </c>
      <c r="D10" s="11">
        <f t="shared" si="0"/>
        <v>67.67484198955758</v>
      </c>
      <c r="E10" s="11">
        <v>19142.6</v>
      </c>
      <c r="F10" s="11">
        <v>19033.9</v>
      </c>
      <c r="G10" s="11">
        <f t="shared" si="1"/>
        <v>99.43215655135667</v>
      </c>
      <c r="H10" s="11">
        <f t="shared" si="2"/>
        <v>241.52856381493794</v>
      </c>
    </row>
    <row r="11" spans="1:8" s="7" customFormat="1" ht="12.75">
      <c r="A11" s="27" t="s">
        <v>38</v>
      </c>
      <c r="B11" s="25">
        <v>3132</v>
      </c>
      <c r="C11" s="25">
        <v>1379.2</v>
      </c>
      <c r="D11" s="11"/>
      <c r="E11" s="11">
        <v>23596</v>
      </c>
      <c r="F11" s="11">
        <v>7699.6</v>
      </c>
      <c r="G11" s="11">
        <f t="shared" si="1"/>
        <v>32.63095439905069</v>
      </c>
      <c r="H11" s="11">
        <f t="shared" si="2"/>
        <v>558.2656612529003</v>
      </c>
    </row>
    <row r="12" spans="1:8" s="6" customFormat="1" ht="12.75">
      <c r="A12" s="27" t="s">
        <v>6</v>
      </c>
      <c r="B12" s="25">
        <v>4608</v>
      </c>
      <c r="C12" s="25">
        <v>2213.8</v>
      </c>
      <c r="D12" s="11">
        <f t="shared" si="0"/>
        <v>48.04253472222222</v>
      </c>
      <c r="E12" s="11">
        <v>2700</v>
      </c>
      <c r="F12" s="11">
        <v>1697.5</v>
      </c>
      <c r="G12" s="11">
        <f t="shared" si="1"/>
        <v>62.87037037037037</v>
      </c>
      <c r="H12" s="11">
        <f t="shared" si="2"/>
        <v>76.67811003704038</v>
      </c>
    </row>
    <row r="13" spans="1:8" s="7" customFormat="1" ht="38.25">
      <c r="A13" s="27" t="s">
        <v>7</v>
      </c>
      <c r="B13" s="25">
        <v>420</v>
      </c>
      <c r="C13" s="25">
        <v>213.8</v>
      </c>
      <c r="D13" s="11">
        <f t="shared" si="0"/>
        <v>50.904761904761905</v>
      </c>
      <c r="E13" s="11">
        <v>9250</v>
      </c>
      <c r="F13" s="11">
        <v>2107.9</v>
      </c>
      <c r="G13" s="11">
        <f t="shared" si="1"/>
        <v>22.78810810810811</v>
      </c>
      <c r="H13" s="11">
        <f t="shared" si="2"/>
        <v>985.9214218896165</v>
      </c>
    </row>
    <row r="14" spans="1:8" s="7" customFormat="1" ht="25.5">
      <c r="A14" s="27" t="s">
        <v>24</v>
      </c>
      <c r="B14" s="25">
        <v>172</v>
      </c>
      <c r="C14" s="25">
        <v>172</v>
      </c>
      <c r="D14" s="11">
        <f t="shared" si="0"/>
        <v>100</v>
      </c>
      <c r="E14" s="11">
        <v>6655.6</v>
      </c>
      <c r="F14" s="11">
        <v>6637.4</v>
      </c>
      <c r="G14" s="11">
        <f t="shared" si="1"/>
        <v>99.72654606647033</v>
      </c>
      <c r="H14" s="11">
        <f t="shared" si="2"/>
        <v>3858.953488372093</v>
      </c>
    </row>
    <row r="15" spans="1:8" s="7" customFormat="1" ht="25.5">
      <c r="A15" s="27" t="s">
        <v>8</v>
      </c>
      <c r="B15" s="25">
        <v>20962.7</v>
      </c>
      <c r="C15" s="25">
        <v>144.3</v>
      </c>
      <c r="D15" s="11">
        <f t="shared" si="0"/>
        <v>0.6883655254332697</v>
      </c>
      <c r="E15" s="11">
        <v>4063.9</v>
      </c>
      <c r="F15" s="11">
        <v>436.6</v>
      </c>
      <c r="G15" s="11">
        <f t="shared" si="1"/>
        <v>10.743374590910209</v>
      </c>
      <c r="H15" s="11">
        <f t="shared" si="2"/>
        <v>302.56410256410254</v>
      </c>
    </row>
    <row r="16" spans="1:8" s="7" customFormat="1" ht="12.75">
      <c r="A16" s="27" t="s">
        <v>9</v>
      </c>
      <c r="B16" s="25">
        <v>1400</v>
      </c>
      <c r="C16" s="25">
        <v>410.1</v>
      </c>
      <c r="D16" s="11">
        <f t="shared" si="0"/>
        <v>29.292857142857144</v>
      </c>
      <c r="E16" s="11">
        <v>960</v>
      </c>
      <c r="F16" s="11">
        <v>484.9</v>
      </c>
      <c r="G16" s="11">
        <f t="shared" si="1"/>
        <v>50.51041666666667</v>
      </c>
      <c r="H16" s="11">
        <f t="shared" si="2"/>
        <v>118.23945379175808</v>
      </c>
    </row>
    <row r="17" spans="1:9" s="7" customFormat="1" ht="12.75">
      <c r="A17" s="23" t="s">
        <v>15</v>
      </c>
      <c r="B17" s="17">
        <f>B18+B19+B20</f>
        <v>314936.6</v>
      </c>
      <c r="C17" s="17">
        <f>C18+C19+C20</f>
        <v>153856.9</v>
      </c>
      <c r="D17" s="17">
        <f t="shared" si="0"/>
        <v>48.85329301199035</v>
      </c>
      <c r="E17" s="17">
        <f>E18+E19+E20</f>
        <v>368908.1</v>
      </c>
      <c r="F17" s="17">
        <f>F18+F19+F20</f>
        <v>165683.2</v>
      </c>
      <c r="G17" s="17">
        <f>F17/E17*100</f>
        <v>44.91178155209929</v>
      </c>
      <c r="H17" s="17">
        <f t="shared" si="2"/>
        <v>107.68655809391716</v>
      </c>
      <c r="I17" s="6"/>
    </row>
    <row r="18" spans="1:8" s="7" customFormat="1" ht="38.25">
      <c r="A18" s="27" t="s">
        <v>23</v>
      </c>
      <c r="B18" s="25">
        <v>314786.6</v>
      </c>
      <c r="C18" s="25">
        <v>153826.9</v>
      </c>
      <c r="D18" s="11">
        <f t="shared" si="0"/>
        <v>48.867041989716206</v>
      </c>
      <c r="E18" s="11">
        <v>367273.1</v>
      </c>
      <c r="F18" s="11">
        <v>164048.2</v>
      </c>
      <c r="G18" s="11">
        <f>F18/E18*100</f>
        <v>44.6665437790026</v>
      </c>
      <c r="H18" s="11">
        <f>SUM(F18/C18)*100</f>
        <v>106.64467658127417</v>
      </c>
    </row>
    <row r="19" spans="1:8" s="7" customFormat="1" ht="12.75">
      <c r="A19" s="27" t="s">
        <v>21</v>
      </c>
      <c r="B19" s="25">
        <v>150</v>
      </c>
      <c r="C19" s="25">
        <v>30</v>
      </c>
      <c r="D19" s="11"/>
      <c r="E19" s="11">
        <v>1635</v>
      </c>
      <c r="F19" s="11">
        <v>1635</v>
      </c>
      <c r="G19" s="11">
        <f>F19/E19*100</f>
        <v>100</v>
      </c>
      <c r="H19" s="11">
        <f>SUM(F19/C19)*100</f>
        <v>5450</v>
      </c>
    </row>
    <row r="20" spans="1:8" s="7" customFormat="1" ht="25.5">
      <c r="A20" s="27" t="s">
        <v>32</v>
      </c>
      <c r="B20" s="25"/>
      <c r="C20" s="25"/>
      <c r="D20" s="11"/>
      <c r="E20" s="11"/>
      <c r="F20" s="11"/>
      <c r="G20" s="11"/>
      <c r="H20" s="11"/>
    </row>
    <row r="21" spans="1:10" s="7" customFormat="1" ht="12.75">
      <c r="A21" s="23" t="s">
        <v>16</v>
      </c>
      <c r="B21" s="17">
        <f>B7+B17</f>
        <v>422708.6</v>
      </c>
      <c r="C21" s="17">
        <f>C7+C17</f>
        <v>197062.5</v>
      </c>
      <c r="D21" s="17">
        <f t="shared" si="0"/>
        <v>46.618994740111745</v>
      </c>
      <c r="E21" s="17">
        <f>E7+E17</f>
        <v>505282.69999999995</v>
      </c>
      <c r="F21" s="17">
        <f>F7+F17</f>
        <v>241595.1</v>
      </c>
      <c r="G21" s="17">
        <f>F21/E21*100</f>
        <v>47.81384757483287</v>
      </c>
      <c r="H21" s="17">
        <f>SUM(F21/C21)*100</f>
        <v>122.59821122740249</v>
      </c>
      <c r="I21" s="9"/>
      <c r="J21" s="10"/>
    </row>
    <row r="22" spans="1:10" s="7" customFormat="1" ht="12.75">
      <c r="A22" s="29" t="s">
        <v>1</v>
      </c>
      <c r="B22" s="30"/>
      <c r="C22" s="30"/>
      <c r="D22" s="30"/>
      <c r="E22" s="30"/>
      <c r="F22" s="30"/>
      <c r="G22" s="30"/>
      <c r="H22" s="31"/>
      <c r="I22" s="10"/>
      <c r="J22" s="10"/>
    </row>
    <row r="23" spans="1:10" s="7" customFormat="1" ht="12.75">
      <c r="A23" s="22" t="s">
        <v>0</v>
      </c>
      <c r="B23" s="25">
        <v>41603</v>
      </c>
      <c r="C23" s="25">
        <v>24045.5</v>
      </c>
      <c r="D23" s="11">
        <f>C23/B23*100</f>
        <v>57.79751460231234</v>
      </c>
      <c r="E23" s="11">
        <v>50489.9</v>
      </c>
      <c r="F23" s="11">
        <v>24625.7</v>
      </c>
      <c r="G23" s="11">
        <f>F23/E23*100</f>
        <v>48.77351707965356</v>
      </c>
      <c r="H23" s="11">
        <f>F23/C23*100</f>
        <v>102.41292549541494</v>
      </c>
      <c r="I23" s="10"/>
      <c r="J23" s="10"/>
    </row>
    <row r="24" spans="1:10" s="7" customFormat="1" ht="12.75">
      <c r="A24" s="22" t="s">
        <v>4</v>
      </c>
      <c r="B24" s="25">
        <v>16677.9</v>
      </c>
      <c r="C24" s="25">
        <v>1257.9</v>
      </c>
      <c r="D24" s="11">
        <f aca="true" t="shared" si="3" ref="D24:D32">C24/B24*100</f>
        <v>7.54231647869336</v>
      </c>
      <c r="E24" s="11">
        <v>32746.7</v>
      </c>
      <c r="F24" s="11">
        <v>2714.6</v>
      </c>
      <c r="G24" s="11">
        <f aca="true" t="shared" si="4" ref="G24:G32">F24/E24*100</f>
        <v>8.289690258865779</v>
      </c>
      <c r="H24" s="11">
        <f aca="true" t="shared" si="5" ref="H24:H32">F24/C24*100</f>
        <v>215.80411797440178</v>
      </c>
      <c r="I24" s="10"/>
      <c r="J24" s="10"/>
    </row>
    <row r="25" spans="1:10" s="7" customFormat="1" ht="12.75">
      <c r="A25" s="22" t="s">
        <v>35</v>
      </c>
      <c r="B25" s="25"/>
      <c r="C25" s="25"/>
      <c r="D25" s="11"/>
      <c r="E25" s="11">
        <v>820</v>
      </c>
      <c r="F25" s="11">
        <v>500</v>
      </c>
      <c r="G25" s="11">
        <f t="shared" si="4"/>
        <v>60.97560975609756</v>
      </c>
      <c r="H25" s="11"/>
      <c r="I25" s="10"/>
      <c r="J25" s="10"/>
    </row>
    <row r="26" spans="1:10" s="7" customFormat="1" ht="12.75">
      <c r="A26" s="22" t="s">
        <v>10</v>
      </c>
      <c r="B26" s="25">
        <v>287706.2</v>
      </c>
      <c r="C26" s="25">
        <v>134041.1</v>
      </c>
      <c r="D26" s="11">
        <f t="shared" si="3"/>
        <v>46.58957644986448</v>
      </c>
      <c r="E26" s="11">
        <v>339096.4</v>
      </c>
      <c r="F26" s="11">
        <v>159866.8</v>
      </c>
      <c r="G26" s="11">
        <f t="shared" si="4"/>
        <v>47.14494167440291</v>
      </c>
      <c r="H26" s="11">
        <f t="shared" si="5"/>
        <v>119.26700094224829</v>
      </c>
      <c r="I26" s="10"/>
      <c r="J26" s="10"/>
    </row>
    <row r="27" spans="1:10" s="7" customFormat="1" ht="12.75">
      <c r="A27" s="22" t="s">
        <v>17</v>
      </c>
      <c r="B27" s="25">
        <v>48795.6</v>
      </c>
      <c r="C27" s="25">
        <v>20687.2</v>
      </c>
      <c r="D27" s="11">
        <f t="shared" si="3"/>
        <v>42.395625835116284</v>
      </c>
      <c r="E27" s="11">
        <v>51586.1</v>
      </c>
      <c r="F27" s="11">
        <v>28770.3</v>
      </c>
      <c r="G27" s="11">
        <f t="shared" si="4"/>
        <v>55.77141904505284</v>
      </c>
      <c r="H27" s="11">
        <f t="shared" si="5"/>
        <v>139.07295332379442</v>
      </c>
      <c r="I27" s="10"/>
      <c r="J27" s="10"/>
    </row>
    <row r="28" spans="1:10" s="7" customFormat="1" ht="12.75">
      <c r="A28" s="22" t="s">
        <v>11</v>
      </c>
      <c r="B28" s="25">
        <v>11713.4</v>
      </c>
      <c r="C28" s="25">
        <v>4573.7</v>
      </c>
      <c r="D28" s="11">
        <f t="shared" si="3"/>
        <v>39.046732801748426</v>
      </c>
      <c r="E28" s="11">
        <v>9363.6</v>
      </c>
      <c r="F28" s="11">
        <v>4802.3</v>
      </c>
      <c r="G28" s="11">
        <f t="shared" si="4"/>
        <v>51.286898201546414</v>
      </c>
      <c r="H28" s="11">
        <f t="shared" si="5"/>
        <v>104.99814154841813</v>
      </c>
      <c r="I28" s="10"/>
      <c r="J28" s="10"/>
    </row>
    <row r="29" spans="1:10" s="7" customFormat="1" ht="12.75">
      <c r="A29" s="22" t="s">
        <v>18</v>
      </c>
      <c r="B29" s="25">
        <v>15107.7</v>
      </c>
      <c r="C29" s="25">
        <v>6761.3</v>
      </c>
      <c r="D29" s="11">
        <f t="shared" si="3"/>
        <v>44.75399961608981</v>
      </c>
      <c r="E29" s="11">
        <v>15650.6</v>
      </c>
      <c r="F29" s="11">
        <v>8600.3</v>
      </c>
      <c r="G29" s="11">
        <f t="shared" si="4"/>
        <v>54.951886828619976</v>
      </c>
      <c r="H29" s="11">
        <f t="shared" si="5"/>
        <v>127.19891145193971</v>
      </c>
      <c r="I29" s="10"/>
      <c r="J29" s="10"/>
    </row>
    <row r="30" spans="1:10" s="7" customFormat="1" ht="12.75">
      <c r="A30" s="22" t="s">
        <v>19</v>
      </c>
      <c r="B30" s="25">
        <v>22.3</v>
      </c>
      <c r="C30" s="25">
        <v>0</v>
      </c>
      <c r="D30" s="11">
        <f t="shared" si="3"/>
        <v>0</v>
      </c>
      <c r="E30" s="11">
        <v>17.3</v>
      </c>
      <c r="F30" s="11">
        <v>1.6</v>
      </c>
      <c r="G30" s="11">
        <f t="shared" si="4"/>
        <v>9.248554913294797</v>
      </c>
      <c r="H30" s="11"/>
      <c r="I30" s="10"/>
      <c r="J30" s="10"/>
    </row>
    <row r="31" spans="1:10" s="7" customFormat="1" ht="12.75">
      <c r="A31" s="22" t="s">
        <v>22</v>
      </c>
      <c r="B31" s="25">
        <v>1544.8</v>
      </c>
      <c r="C31" s="25">
        <v>786.3</v>
      </c>
      <c r="D31" s="11">
        <f t="shared" si="3"/>
        <v>50.89979285344381</v>
      </c>
      <c r="E31" s="11">
        <v>1583.4</v>
      </c>
      <c r="F31" s="11">
        <v>791.6</v>
      </c>
      <c r="G31" s="11">
        <f t="shared" si="4"/>
        <v>49.99368447644309</v>
      </c>
      <c r="H31" s="11">
        <f t="shared" si="5"/>
        <v>100.67404298613762</v>
      </c>
      <c r="I31" s="10"/>
      <c r="J31" s="10"/>
    </row>
    <row r="32" spans="1:10" s="7" customFormat="1" ht="12.75">
      <c r="A32" s="23" t="s">
        <v>16</v>
      </c>
      <c r="B32" s="17">
        <f>SUM(B23:B31)</f>
        <v>423170.9</v>
      </c>
      <c r="C32" s="17">
        <f>SUM(C23:C31)</f>
        <v>192153</v>
      </c>
      <c r="D32" s="17">
        <f t="shared" si="3"/>
        <v>45.407895486197184</v>
      </c>
      <c r="E32" s="17">
        <f>SUM(E23:E31)</f>
        <v>501353.99999999994</v>
      </c>
      <c r="F32" s="17">
        <f>SUM(F23:F31)</f>
        <v>230673.19999999995</v>
      </c>
      <c r="G32" s="17">
        <f t="shared" si="4"/>
        <v>46.01004479868516</v>
      </c>
      <c r="H32" s="17">
        <f t="shared" si="5"/>
        <v>120.04662950877683</v>
      </c>
      <c r="I32" s="9"/>
      <c r="J32" s="10"/>
    </row>
    <row r="33" spans="1:10" s="7" customFormat="1" ht="31.5" customHeight="1">
      <c r="A33" s="23" t="s">
        <v>31</v>
      </c>
      <c r="B33" s="17">
        <f>B21-B32</f>
        <v>-462.30000000004657</v>
      </c>
      <c r="C33" s="17">
        <f>C21-C32</f>
        <v>4909.5</v>
      </c>
      <c r="D33" s="11" t="s">
        <v>26</v>
      </c>
      <c r="E33" s="17">
        <f>E21-E32</f>
        <v>3928.7000000000116</v>
      </c>
      <c r="F33" s="17">
        <f>F21-F32</f>
        <v>10921.900000000052</v>
      </c>
      <c r="G33" s="11" t="s">
        <v>26</v>
      </c>
      <c r="H33" s="12" t="s">
        <v>26</v>
      </c>
      <c r="I33" s="13"/>
      <c r="J33" s="8"/>
    </row>
    <row r="34" spans="1:8" s="7" customFormat="1" ht="12.75">
      <c r="A34" s="29" t="s">
        <v>20</v>
      </c>
      <c r="B34" s="30"/>
      <c r="C34" s="30"/>
      <c r="D34" s="30"/>
      <c r="E34" s="30"/>
      <c r="F34" s="30"/>
      <c r="G34" s="30"/>
      <c r="H34" s="31"/>
    </row>
    <row r="35" spans="1:8" s="7" customFormat="1" ht="38.25" customHeight="1">
      <c r="A35" s="24" t="s">
        <v>30</v>
      </c>
      <c r="B35" s="18">
        <f>B36+B37+B38</f>
        <v>462.29999999999995</v>
      </c>
      <c r="C35" s="18">
        <f>C36+C37+C38</f>
        <v>-4909.5</v>
      </c>
      <c r="D35" s="18"/>
      <c r="E35" s="18">
        <f>E36+E37+E38</f>
        <v>-3928.7</v>
      </c>
      <c r="F35" s="18">
        <f>F36+F37+F38</f>
        <v>-10921.9</v>
      </c>
      <c r="G35" s="4"/>
      <c r="H35" s="14"/>
    </row>
    <row r="36" spans="1:8" s="7" customFormat="1" ht="30" customHeight="1">
      <c r="A36" s="22" t="s">
        <v>12</v>
      </c>
      <c r="B36" s="25">
        <v>4600</v>
      </c>
      <c r="C36" s="25"/>
      <c r="D36" s="11"/>
      <c r="E36" s="11">
        <v>-5000</v>
      </c>
      <c r="F36" s="11">
        <v>-5000</v>
      </c>
      <c r="G36" s="11"/>
      <c r="H36" s="14"/>
    </row>
    <row r="37" spans="1:8" s="7" customFormat="1" ht="29.25" customHeight="1">
      <c r="A37" s="22" t="s">
        <v>13</v>
      </c>
      <c r="B37" s="25">
        <v>-5000</v>
      </c>
      <c r="C37" s="25">
        <v>-5000</v>
      </c>
      <c r="D37" s="11"/>
      <c r="E37" s="11"/>
      <c r="F37" s="11"/>
      <c r="G37" s="11"/>
      <c r="H37" s="14"/>
    </row>
    <row r="38" spans="1:8" s="7" customFormat="1" ht="25.5">
      <c r="A38" s="22" t="s">
        <v>2</v>
      </c>
      <c r="B38" s="25">
        <v>862.3</v>
      </c>
      <c r="C38" s="25">
        <v>90.5</v>
      </c>
      <c r="D38" s="11"/>
      <c r="E38" s="11">
        <v>1071.3</v>
      </c>
      <c r="F38" s="11">
        <v>-5921.9</v>
      </c>
      <c r="G38" s="11"/>
      <c r="H38" s="14"/>
    </row>
  </sheetData>
  <sheetProtection/>
  <mergeCells count="5">
    <mergeCell ref="A1:H1"/>
    <mergeCell ref="A2:H2"/>
    <mergeCell ref="A22:H22"/>
    <mergeCell ref="A6:H6"/>
    <mergeCell ref="A34:H34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2020-04-10T13:52:01Z</cp:lastPrinted>
  <dcterms:created xsi:type="dcterms:W3CDTF">2009-04-17T07:03:32Z</dcterms:created>
  <dcterms:modified xsi:type="dcterms:W3CDTF">2021-07-14T09:55:08Z</dcterms:modified>
  <cp:category/>
  <cp:version/>
  <cp:contentType/>
  <cp:contentStatus/>
</cp:coreProperties>
</file>