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5192" windowHeight="9852" activeTab="0"/>
  </bookViews>
  <sheets>
    <sheet name="на подпись" sheetId="1" r:id="rId1"/>
  </sheets>
  <definedNames>
    <definedName name="_xlnm.Print_Titles" localSheetId="0">'на подпись'!$4:$5</definedName>
    <definedName name="_xlnm.Print_Area" localSheetId="0">'на подпись'!$A$1:$H$42</definedName>
  </definedNames>
  <calcPr fullCalcOnLoad="1"/>
</workbook>
</file>

<file path=xl/sharedStrings.xml><?xml version="1.0" encoding="utf-8"?>
<sst xmlns="http://schemas.openxmlformats.org/spreadsheetml/2006/main" count="48" uniqueCount="47">
  <si>
    <t>Общегосударственные вопросы</t>
  </si>
  <si>
    <t>Расходы</t>
  </si>
  <si>
    <t>Изменение остатков средств на счетах по учету  средств бюджета</t>
  </si>
  <si>
    <t>Доходы</t>
  </si>
  <si>
    <t>Национальная экономика</t>
  </si>
  <si>
    <t>Наименование показателя</t>
  </si>
  <si>
    <t>Жилищно-коммунальное хозяйство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</si>
  <si>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</si>
  <si>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</si>
  <si>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</si>
  <si>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</si>
  <si>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</si>
  <si>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</si>
  <si>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Кредиты кредитных организаций в валюте  Российской Федерации</t>
  </si>
  <si>
    <t>Всего:</t>
  </si>
  <si>
    <t>Физическая культура и спорт</t>
  </si>
  <si>
    <t>Обслуживание государственного долга</t>
  </si>
  <si>
    <t>Источники внутреннего финансирования дефицита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</si>
  <si>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</si>
  <si>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</si>
  <si>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платежи при пользовании природными ресурсами         </t>
  </si>
  <si>
    <t>Сведения</t>
  </si>
  <si>
    <t>акцизы на нефтепродукты</t>
  </si>
  <si>
    <t>налоги на совокупный доход (ЕНВД, ЕСХН, патенты)</t>
  </si>
  <si>
    <t>налог на доходы  физических лиц</t>
  </si>
  <si>
    <t>Источники финансирования дефицитов бюджетов</t>
  </si>
  <si>
    <t>Национальная оборона</t>
  </si>
  <si>
    <t>Культура и кинематография</t>
  </si>
  <si>
    <t>Результат исполнения бюджета (дефицит "-", профицит "+")</t>
  </si>
  <si>
    <t>возврат остатков субсидий и субвенций прошлых лет</t>
  </si>
  <si>
    <t>Налоговые и неналоговые доходы:</t>
  </si>
  <si>
    <t>Безвозмездные поступления:</t>
  </si>
  <si>
    <t>доходы от оказания платных услуг (работ) и компенсации затрат государства</t>
  </si>
  <si>
    <t>(тыс. рублей)</t>
  </si>
  <si>
    <t>прочие неналоговые доходы</t>
  </si>
  <si>
    <t>Бюджетные назначения по состоянию на 01.10.2021</t>
  </si>
  <si>
    <t>Исполнено на 01.10.2021</t>
  </si>
  <si>
    <t>% исполнения 2021</t>
  </si>
  <si>
    <t xml:space="preserve"> об исполнении консолидированного бюджета Советского муниципального района за 9 мес. 2022 года в сравнении с 9 мес. 2021 года</t>
  </si>
  <si>
    <t>Бюджетные назначения по состоянию на 01.10.2022</t>
  </si>
  <si>
    <t>Исполнено на 01.10.2022</t>
  </si>
  <si>
    <t>% исполнения 2022</t>
  </si>
  <si>
    <t>Темп роста (2022/2021), %</t>
  </si>
  <si>
    <t>налоги на имущество (налог на им.физ.лиц, зем.налог)</t>
  </si>
  <si>
    <t>иных межбюджетных трансфертов, имеющих целевое назначение, прошлах лет</t>
  </si>
  <si>
    <t>Средства массовой информации</t>
  </si>
  <si>
    <t>Бюджетные кредиты из других бюджетов бюджетной  системы Российской Федерации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</si>
</sst>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\ _₽"/>
  </numFmts>
  <fonts count="39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justify" wrapText="1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vertical="justify" wrapText="1"/>
    </xf>
    <xf numFmtId="174" fontId="6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174" fontId="7" fillId="0" borderId="10" xfId="0" applyNumberFormat="1" applyFont="1" applyBorder="1" applyAlignment="1">
      <alignment horizontal="center"/>
    </xf>
    <xf numFmtId="174" fontId="1" fillId="0" borderId="0" xfId="0" applyNumberFormat="1" applyFont="1" applyAlignment="1">
      <alignment/>
    </xf>
    <xf numFmtId="0" fontId="6" fillId="0" borderId="10" xfId="0" applyFont="1" applyBorder="1" applyAlignment="1">
      <alignment vertical="top" wrapText="1"/>
    </xf>
    <xf numFmtId="174" fontId="4" fillId="0" borderId="0" xfId="0" applyNumberFormat="1" applyFont="1" applyAlignment="1">
      <alignment/>
    </xf>
    <xf numFmtId="184" fontId="6" fillId="0" borderId="10" xfId="0" applyNumberFormat="1" applyFont="1" applyBorder="1" applyAlignment="1">
      <alignment horizontal="center" vertical="center" wrapText="1"/>
    </xf>
    <xf numFmtId="174" fontId="6" fillId="0" borderId="10" xfId="0" applyNumberFormat="1" applyFont="1" applyBorder="1" applyAlignment="1">
      <alignment horizontal="center" vertical="center" wrapText="1"/>
    </xf>
    <xf numFmtId="184" fontId="7" fillId="0" borderId="10" xfId="0" applyNumberFormat="1" applyFont="1" applyBorder="1" applyAlignment="1">
      <alignment horizontal="center"/>
    </xf>
    <xf numFmtId="184" fontId="1" fillId="0" borderId="10" xfId="0" applyNumberFormat="1" applyFont="1" applyBorder="1" applyAlignment="1">
      <alignment/>
    </xf>
    <xf numFmtId="184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view="pageBreakPreview" zoomScaleNormal="110" zoomScaleSheetLayoutView="100" workbookViewId="0" topLeftCell="A1">
      <selection activeCell="A2" sqref="A2:H2"/>
    </sheetView>
  </sheetViews>
  <sheetFormatPr defaultColWidth="9.28125" defaultRowHeight="12"/>
  <cols>
    <col min="1" max="1" width="51.8515625" style="6" customWidth="1"/>
    <col min="2" max="2" width="16.28125" style="6" customWidth="1"/>
    <col min="3" max="3" width="15.8515625" style="6" customWidth="1"/>
    <col min="4" max="4" width="15.7109375" style="7" customWidth="1"/>
    <col min="5" max="5" width="16.28125" style="6" customWidth="1"/>
    <col min="6" max="6" width="15.8515625" style="6" customWidth="1"/>
    <col min="7" max="7" width="15.7109375" style="7" customWidth="1"/>
    <col min="8" max="8" width="20.00390625" style="7" customWidth="1"/>
    <col min="9" max="9" width="7.421875" style="8" customWidth="1"/>
    <col min="10" max="10" width="11.7109375" style="8" bestFit="1" customWidth="1"/>
    <col min="11" max="16384" width="9.28125" style="8" customWidth="1"/>
  </cols>
  <sheetData>
    <row r="1" spans="1:8" s="1" customFormat="1" ht="17.25">
      <c r="A1" s="30" t="s">
        <v>21</v>
      </c>
      <c r="B1" s="30"/>
      <c r="C1" s="30"/>
      <c r="D1" s="30"/>
      <c r="E1" s="30"/>
      <c r="F1" s="30"/>
      <c r="G1" s="30"/>
      <c r="H1" s="30"/>
    </row>
    <row r="2" spans="1:8" s="1" customFormat="1" ht="37.5" customHeight="1">
      <c r="A2" s="30" t="s">
        <v>38</v>
      </c>
      <c r="B2" s="30"/>
      <c r="C2" s="30"/>
      <c r="D2" s="30"/>
      <c r="E2" s="30"/>
      <c r="F2" s="30"/>
      <c r="G2" s="30"/>
      <c r="H2" s="30"/>
    </row>
    <row r="3" spans="1:8" s="1" customFormat="1" ht="13.5" customHeight="1">
      <c r="A3" s="2"/>
      <c r="B3" s="2"/>
      <c r="C3" s="2"/>
      <c r="D3" s="3"/>
      <c r="E3" s="2"/>
      <c r="F3" s="2"/>
      <c r="G3" s="3"/>
      <c r="H3" s="9" t="s">
        <v>33</v>
      </c>
    </row>
    <row r="4" spans="1:8" s="5" customFormat="1" ht="72" customHeight="1">
      <c r="A4" s="4" t="s">
        <v>5</v>
      </c>
      <c r="B4" s="4" t="s">
        <v>35</v>
      </c>
      <c r="C4" s="4" t="s">
        <v>36</v>
      </c>
      <c r="D4" s="4" t="s">
        <v>37</v>
      </c>
      <c r="E4" s="4" t="s">
        <v>39</v>
      </c>
      <c r="F4" s="4" t="s">
        <v>40</v>
      </c>
      <c r="G4" s="4" t="s">
        <v>41</v>
      </c>
      <c r="H4" s="4" t="s">
        <v>42</v>
      </c>
    </row>
    <row r="5" spans="1:8" s="5" customFormat="1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</row>
    <row r="6" spans="1:8" s="13" customFormat="1" ht="12.75">
      <c r="A6" s="27" t="s">
        <v>3</v>
      </c>
      <c r="B6" s="28"/>
      <c r="C6" s="28"/>
      <c r="D6" s="28"/>
      <c r="E6" s="28"/>
      <c r="F6" s="28"/>
      <c r="G6" s="28"/>
      <c r="H6" s="29"/>
    </row>
    <row r="7" spans="1:9" s="17" customFormat="1" ht="12.75">
      <c r="A7" s="14" t="s">
        <v>30</v>
      </c>
      <c r="B7" s="15">
        <f>SUM(B8:B18)</f>
        <v>248142.2</v>
      </c>
      <c r="C7" s="15">
        <f>SUM(C8:C18)</f>
        <v>158933.69999999998</v>
      </c>
      <c r="D7" s="15">
        <f aca="true" t="shared" si="0" ref="D7:D18">C7/B7*100</f>
        <v>64.04944422996168</v>
      </c>
      <c r="E7" s="15">
        <f>SUM(E8:E18)</f>
        <v>266460.6</v>
      </c>
      <c r="F7" s="15">
        <f>SUM(F8:F18)</f>
        <v>135080.09999999998</v>
      </c>
      <c r="G7" s="15">
        <f aca="true" t="shared" si="1" ref="G7:G24">F7/E7*100</f>
        <v>50.69421145189945</v>
      </c>
      <c r="H7" s="15">
        <f aca="true" t="shared" si="2" ref="H7:H24">F7/C7*100</f>
        <v>84.99147757838645</v>
      </c>
      <c r="I7" s="16"/>
    </row>
    <row r="8" spans="1:10" s="17" customFormat="1" ht="12.75">
      <c r="A8" s="12" t="s">
        <v>24</v>
      </c>
      <c r="B8" s="18">
        <v>88469</v>
      </c>
      <c r="C8" s="18">
        <v>68349.9</v>
      </c>
      <c r="D8" s="18">
        <f t="shared" si="0"/>
        <v>77.25858775390249</v>
      </c>
      <c r="E8" s="18">
        <v>103375.2</v>
      </c>
      <c r="F8" s="18">
        <v>78824</v>
      </c>
      <c r="G8" s="18">
        <f t="shared" si="1"/>
        <v>76.25039661350111</v>
      </c>
      <c r="H8" s="18">
        <f t="shared" si="2"/>
        <v>115.32423602668035</v>
      </c>
      <c r="I8" s="19"/>
      <c r="J8" s="19"/>
    </row>
    <row r="9" spans="1:8" s="17" customFormat="1" ht="12.75">
      <c r="A9" s="11" t="s">
        <v>22</v>
      </c>
      <c r="B9" s="18">
        <v>13373.9</v>
      </c>
      <c r="C9" s="18">
        <v>9917.2</v>
      </c>
      <c r="D9" s="18">
        <f t="shared" si="0"/>
        <v>74.15338831604844</v>
      </c>
      <c r="E9" s="18">
        <v>14442</v>
      </c>
      <c r="F9" s="18">
        <v>12392.5</v>
      </c>
      <c r="G9" s="18">
        <f t="shared" si="1"/>
        <v>85.80875225038083</v>
      </c>
      <c r="H9" s="18">
        <f t="shared" si="2"/>
        <v>124.95966603476786</v>
      </c>
    </row>
    <row r="10" spans="1:8" s="17" customFormat="1" ht="26.25">
      <c r="A10" s="11" t="s">
        <v>23</v>
      </c>
      <c r="B10" s="18">
        <v>37832.1</v>
      </c>
      <c r="C10" s="18">
        <v>36124.7</v>
      </c>
      <c r="D10" s="18">
        <f t="shared" si="0"/>
        <v>95.4869013351096</v>
      </c>
      <c r="E10" s="18">
        <v>16267.2</v>
      </c>
      <c r="F10" s="18">
        <v>13213.5</v>
      </c>
      <c r="G10" s="18">
        <f t="shared" si="1"/>
        <v>81.22786957804662</v>
      </c>
      <c r="H10" s="18">
        <f t="shared" si="2"/>
        <v>36.57746638726412</v>
      </c>
    </row>
    <row r="11" spans="1:8" s="17" customFormat="1" ht="26.25">
      <c r="A11" s="11" t="s">
        <v>43</v>
      </c>
      <c r="B11" s="18">
        <v>49580.4</v>
      </c>
      <c r="C11" s="18">
        <v>19638.6</v>
      </c>
      <c r="D11" s="18">
        <f t="shared" si="0"/>
        <v>39.60960379504804</v>
      </c>
      <c r="E11" s="18">
        <v>45442</v>
      </c>
      <c r="F11" s="18">
        <v>16031.8</v>
      </c>
      <c r="G11" s="18">
        <f t="shared" si="1"/>
        <v>35.27969719642621</v>
      </c>
      <c r="H11" s="18">
        <f t="shared" si="2"/>
        <v>81.63412870571221</v>
      </c>
    </row>
    <row r="12" spans="1:8" s="16" customFormat="1" ht="12.75">
      <c r="A12" s="11" t="s">
        <v>7</v>
      </c>
      <c r="B12" s="18">
        <v>3350</v>
      </c>
      <c r="C12" s="18">
        <v>2950.7</v>
      </c>
      <c r="D12" s="18">
        <f t="shared" si="0"/>
        <v>88.08059701492536</v>
      </c>
      <c r="E12" s="18">
        <v>3140</v>
      </c>
      <c r="F12" s="18">
        <v>2560.6</v>
      </c>
      <c r="G12" s="18">
        <f t="shared" si="1"/>
        <v>81.54777070063693</v>
      </c>
      <c r="H12" s="18">
        <f t="shared" si="2"/>
        <v>86.77940827600231</v>
      </c>
    </row>
    <row r="13" spans="1:8" s="17" customFormat="1" ht="39">
      <c r="A13" s="11" t="s">
        <v>8</v>
      </c>
      <c r="B13" s="18">
        <v>24712</v>
      </c>
      <c r="C13" s="18">
        <v>5422.8</v>
      </c>
      <c r="D13" s="18">
        <f t="shared" si="0"/>
        <v>21.943994820330204</v>
      </c>
      <c r="E13" s="18">
        <v>27897.3</v>
      </c>
      <c r="F13" s="18">
        <v>6915.2</v>
      </c>
      <c r="G13" s="18">
        <f t="shared" si="1"/>
        <v>24.7880619271399</v>
      </c>
      <c r="H13" s="18">
        <f t="shared" si="2"/>
        <v>127.52083794349782</v>
      </c>
    </row>
    <row r="14" spans="1:8" s="17" customFormat="1" ht="26.25">
      <c r="A14" s="11" t="s">
        <v>20</v>
      </c>
      <c r="B14" s="18">
        <v>7005.6</v>
      </c>
      <c r="C14" s="18">
        <v>6753.4</v>
      </c>
      <c r="D14" s="18">
        <f t="shared" si="0"/>
        <v>96.40002283887175</v>
      </c>
      <c r="E14" s="18">
        <v>894.8</v>
      </c>
      <c r="F14" s="18">
        <v>846.8</v>
      </c>
      <c r="G14" s="18">
        <f t="shared" si="1"/>
        <v>94.63567277603934</v>
      </c>
      <c r="H14" s="18">
        <f t="shared" si="2"/>
        <v>12.538869310273343</v>
      </c>
    </row>
    <row r="15" spans="1:8" s="17" customFormat="1" ht="26.25">
      <c r="A15" s="11" t="s">
        <v>32</v>
      </c>
      <c r="B15" s="18">
        <v>2881.2</v>
      </c>
      <c r="C15" s="18">
        <v>2152.5</v>
      </c>
      <c r="D15" s="18">
        <f t="shared" si="0"/>
        <v>74.70845481049562</v>
      </c>
      <c r="E15" s="18">
        <v>3152.5</v>
      </c>
      <c r="F15" s="18">
        <v>2190.6</v>
      </c>
      <c r="G15" s="18">
        <f t="shared" si="1"/>
        <v>69.48770816812053</v>
      </c>
      <c r="H15" s="18">
        <f t="shared" si="2"/>
        <v>101.77003484320556</v>
      </c>
    </row>
    <row r="16" spans="1:8" s="17" customFormat="1" ht="26.25">
      <c r="A16" s="11" t="s">
        <v>9</v>
      </c>
      <c r="B16" s="18">
        <v>19413.1</v>
      </c>
      <c r="C16" s="18">
        <v>6723.8</v>
      </c>
      <c r="D16" s="18">
        <f t="shared" si="0"/>
        <v>34.63537508177468</v>
      </c>
      <c r="E16" s="18">
        <v>50242.9</v>
      </c>
      <c r="F16" s="18">
        <v>1108.8</v>
      </c>
      <c r="G16" s="18">
        <f t="shared" si="1"/>
        <v>2.206878981905901</v>
      </c>
      <c r="H16" s="18">
        <f t="shared" si="2"/>
        <v>16.490674915970136</v>
      </c>
    </row>
    <row r="17" spans="1:8" s="17" customFormat="1" ht="15" customHeight="1">
      <c r="A17" s="11" t="s">
        <v>10</v>
      </c>
      <c r="B17" s="18">
        <v>1142.4</v>
      </c>
      <c r="C17" s="18">
        <v>759.4</v>
      </c>
      <c r="D17" s="18">
        <f t="shared" si="0"/>
        <v>66.47408963585434</v>
      </c>
      <c r="E17" s="18">
        <v>1056.9</v>
      </c>
      <c r="F17" s="18">
        <v>562.3</v>
      </c>
      <c r="G17" s="18">
        <f t="shared" si="1"/>
        <v>53.20276279685873</v>
      </c>
      <c r="H17" s="18">
        <f t="shared" si="2"/>
        <v>74.04529892020015</v>
      </c>
    </row>
    <row r="18" spans="1:8" s="17" customFormat="1" ht="15" customHeight="1">
      <c r="A18" s="11" t="s">
        <v>34</v>
      </c>
      <c r="B18" s="18">
        <v>382.5</v>
      </c>
      <c r="C18" s="18">
        <v>140.7</v>
      </c>
      <c r="D18" s="18">
        <f t="shared" si="0"/>
        <v>36.78431372549019</v>
      </c>
      <c r="E18" s="18">
        <v>549.8</v>
      </c>
      <c r="F18" s="18">
        <v>434</v>
      </c>
      <c r="G18" s="18">
        <f t="shared" si="1"/>
        <v>78.93779556202256</v>
      </c>
      <c r="H18" s="18">
        <f t="shared" si="2"/>
        <v>308.4577114427861</v>
      </c>
    </row>
    <row r="19" spans="1:9" s="17" customFormat="1" ht="18" customHeight="1">
      <c r="A19" s="20" t="s">
        <v>31</v>
      </c>
      <c r="B19" s="15">
        <f>SUM(B20:B23)</f>
        <v>355079.1</v>
      </c>
      <c r="C19" s="15">
        <f>SUM(C20:C23)</f>
        <v>243595.3</v>
      </c>
      <c r="D19" s="15">
        <f>C19/B19*100</f>
        <v>68.6031084341489</v>
      </c>
      <c r="E19" s="15">
        <f>SUM(E20:E23)</f>
        <v>404035.1</v>
      </c>
      <c r="F19" s="15">
        <f>SUM(F20:F23)</f>
        <v>287904.3</v>
      </c>
      <c r="G19" s="15">
        <f t="shared" si="1"/>
        <v>71.25724967954517</v>
      </c>
      <c r="H19" s="15">
        <f t="shared" si="2"/>
        <v>118.18959561206641</v>
      </c>
      <c r="I19" s="16"/>
    </row>
    <row r="20" spans="1:9" s="17" customFormat="1" ht="39">
      <c r="A20" s="11" t="s">
        <v>19</v>
      </c>
      <c r="B20" s="18">
        <v>359300.1</v>
      </c>
      <c r="C20" s="18">
        <v>247816.3</v>
      </c>
      <c r="D20" s="18">
        <f>C20/B20*100</f>
        <v>68.97195408517838</v>
      </c>
      <c r="E20" s="18">
        <v>398561.1</v>
      </c>
      <c r="F20" s="18">
        <v>286430.3</v>
      </c>
      <c r="G20" s="18">
        <f t="shared" si="1"/>
        <v>71.86609531135879</v>
      </c>
      <c r="H20" s="18">
        <f t="shared" si="2"/>
        <v>115.5817030598875</v>
      </c>
      <c r="I20" s="16"/>
    </row>
    <row r="21" spans="1:8" s="17" customFormat="1" ht="21" customHeight="1">
      <c r="A21" s="11" t="s">
        <v>18</v>
      </c>
      <c r="B21" s="18"/>
      <c r="C21" s="18"/>
      <c r="D21" s="18"/>
      <c r="E21" s="18">
        <v>5500</v>
      </c>
      <c r="F21" s="18">
        <v>1500</v>
      </c>
      <c r="G21" s="18">
        <f t="shared" si="1"/>
        <v>27.27272727272727</v>
      </c>
      <c r="H21" s="18"/>
    </row>
    <row r="22" spans="1:8" s="17" customFormat="1" ht="32.25" customHeight="1">
      <c r="A22" s="11" t="s">
        <v>44</v>
      </c>
      <c r="B22" s="18">
        <v>1779</v>
      </c>
      <c r="C22" s="18">
        <v>1779</v>
      </c>
      <c r="D22" s="18">
        <f>C22/B22*100</f>
        <v>100</v>
      </c>
      <c r="E22" s="18">
        <v>-26</v>
      </c>
      <c r="F22" s="18">
        <v>-26</v>
      </c>
      <c r="G22" s="18">
        <f t="shared" si="1"/>
        <v>100</v>
      </c>
      <c r="H22" s="18">
        <f t="shared" si="2"/>
        <v>-1.4614952220348512</v>
      </c>
    </row>
    <row r="23" spans="1:8" s="17" customFormat="1" ht="26.25">
      <c r="A23" s="11" t="s">
        <v>29</v>
      </c>
      <c r="B23" s="18">
        <v>-6000</v>
      </c>
      <c r="C23" s="18">
        <v>-6000</v>
      </c>
      <c r="D23" s="18">
        <f>C23/B23*100</f>
        <v>100</v>
      </c>
      <c r="E23" s="18"/>
      <c r="F23" s="18"/>
      <c r="G23" s="18"/>
      <c r="H23" s="18">
        <f t="shared" si="2"/>
        <v>0</v>
      </c>
    </row>
    <row r="24" spans="1:9" s="17" customFormat="1" ht="21.75" customHeight="1">
      <c r="A24" s="20" t="s">
        <v>14</v>
      </c>
      <c r="B24" s="15">
        <f>B7+B19</f>
        <v>603221.3</v>
      </c>
      <c r="C24" s="15">
        <f>C7+C19</f>
        <v>402529</v>
      </c>
      <c r="D24" s="15">
        <f>C24/B24*100</f>
        <v>66.729904928755</v>
      </c>
      <c r="E24" s="15">
        <f>E7+E19</f>
        <v>670495.7</v>
      </c>
      <c r="F24" s="15">
        <f>F7+F19</f>
        <v>422984.39999999997</v>
      </c>
      <c r="G24" s="15">
        <f t="shared" si="1"/>
        <v>63.08532627427738</v>
      </c>
      <c r="H24" s="15">
        <f t="shared" si="2"/>
        <v>105.08172082011482</v>
      </c>
      <c r="I24" s="16"/>
    </row>
    <row r="25" spans="1:8" s="17" customFormat="1" ht="12.75">
      <c r="A25" s="27" t="s">
        <v>1</v>
      </c>
      <c r="B25" s="28"/>
      <c r="C25" s="28"/>
      <c r="D25" s="28"/>
      <c r="E25" s="28"/>
      <c r="F25" s="28"/>
      <c r="G25" s="28"/>
      <c r="H25" s="29"/>
    </row>
    <row r="26" spans="1:8" s="17" customFormat="1" ht="12.75">
      <c r="A26" s="11" t="s">
        <v>0</v>
      </c>
      <c r="B26" s="24">
        <v>83075.1</v>
      </c>
      <c r="C26" s="24">
        <v>57893.2</v>
      </c>
      <c r="D26" s="24">
        <f>C26/B26*100</f>
        <v>69.68778851906286</v>
      </c>
      <c r="E26" s="24">
        <v>97488.3</v>
      </c>
      <c r="F26" s="24">
        <v>58541.4</v>
      </c>
      <c r="G26" s="24">
        <f>F26/E26*100</f>
        <v>60.04966749856136</v>
      </c>
      <c r="H26" s="24">
        <f>F26/C26*100</f>
        <v>101.11964790338071</v>
      </c>
    </row>
    <row r="27" spans="1:8" s="17" customFormat="1" ht="12.75">
      <c r="A27" s="11" t="s">
        <v>26</v>
      </c>
      <c r="B27" s="24">
        <v>1686.3</v>
      </c>
      <c r="C27" s="24">
        <v>1107.8</v>
      </c>
      <c r="D27" s="24">
        <f aca="true" t="shared" si="3" ref="D27:D35">C27/B27*100</f>
        <v>65.6941232283698</v>
      </c>
      <c r="E27" s="24">
        <v>1898.3</v>
      </c>
      <c r="F27" s="24">
        <v>1207.1</v>
      </c>
      <c r="G27" s="24">
        <f aca="true" t="shared" si="4" ref="G27:G36">F27/E27*100</f>
        <v>63.58847389769794</v>
      </c>
      <c r="H27" s="24">
        <f aca="true" t="shared" si="5" ref="H27:H35">F27/C27*100</f>
        <v>108.96371186134681</v>
      </c>
    </row>
    <row r="28" spans="1:8" s="17" customFormat="1" ht="12.75">
      <c r="A28" s="11" t="s">
        <v>4</v>
      </c>
      <c r="B28" s="24">
        <v>43585.9</v>
      </c>
      <c r="C28" s="24">
        <v>18944.4</v>
      </c>
      <c r="D28" s="24">
        <f t="shared" si="3"/>
        <v>43.464514900460934</v>
      </c>
      <c r="E28" s="24">
        <v>66118.9</v>
      </c>
      <c r="F28" s="24">
        <v>31244.7</v>
      </c>
      <c r="G28" s="24">
        <f t="shared" si="4"/>
        <v>47.255323364423795</v>
      </c>
      <c r="H28" s="24">
        <f t="shared" si="5"/>
        <v>164.92842211946538</v>
      </c>
    </row>
    <row r="29" spans="1:8" s="17" customFormat="1" ht="12.75">
      <c r="A29" s="11" t="s">
        <v>6</v>
      </c>
      <c r="B29" s="24">
        <v>40511.7</v>
      </c>
      <c r="C29" s="24">
        <v>23459.5</v>
      </c>
      <c r="D29" s="24">
        <f t="shared" si="3"/>
        <v>57.90796239111171</v>
      </c>
      <c r="E29" s="24">
        <v>54903.9</v>
      </c>
      <c r="F29" s="24">
        <v>33684.6</v>
      </c>
      <c r="G29" s="24">
        <f t="shared" si="4"/>
        <v>61.3519258194773</v>
      </c>
      <c r="H29" s="24">
        <f t="shared" si="5"/>
        <v>143.58618043862828</v>
      </c>
    </row>
    <row r="30" spans="1:8" s="17" customFormat="1" ht="12.75">
      <c r="A30" s="11" t="s">
        <v>11</v>
      </c>
      <c r="B30" s="24">
        <v>351971.1</v>
      </c>
      <c r="C30" s="24">
        <v>241620.8</v>
      </c>
      <c r="D30" s="24">
        <f t="shared" si="3"/>
        <v>68.64790887660948</v>
      </c>
      <c r="E30" s="24">
        <v>354110.1</v>
      </c>
      <c r="F30" s="24">
        <v>231037.7</v>
      </c>
      <c r="G30" s="24">
        <f t="shared" si="4"/>
        <v>65.24459483081675</v>
      </c>
      <c r="H30" s="24">
        <f t="shared" si="5"/>
        <v>95.61995490454464</v>
      </c>
    </row>
    <row r="31" spans="1:8" s="17" customFormat="1" ht="12.75">
      <c r="A31" s="11" t="s">
        <v>27</v>
      </c>
      <c r="B31" s="24">
        <v>59622.9</v>
      </c>
      <c r="C31" s="24">
        <v>38552.2</v>
      </c>
      <c r="D31" s="24">
        <f t="shared" si="3"/>
        <v>64.6600551130522</v>
      </c>
      <c r="E31" s="24">
        <v>75411.8</v>
      </c>
      <c r="F31" s="24">
        <v>47141.6</v>
      </c>
      <c r="G31" s="24">
        <f t="shared" si="4"/>
        <v>62.51223283358838</v>
      </c>
      <c r="H31" s="24">
        <f t="shared" si="5"/>
        <v>122.27992176840752</v>
      </c>
    </row>
    <row r="32" spans="1:8" s="17" customFormat="1" ht="12.75">
      <c r="A32" s="11" t="s">
        <v>12</v>
      </c>
      <c r="B32" s="24">
        <v>9882.4</v>
      </c>
      <c r="C32" s="24">
        <v>5899.1</v>
      </c>
      <c r="D32" s="24">
        <f t="shared" si="3"/>
        <v>59.69298955719259</v>
      </c>
      <c r="E32" s="24">
        <v>8099</v>
      </c>
      <c r="F32" s="24">
        <v>4917.3</v>
      </c>
      <c r="G32" s="24">
        <f t="shared" si="4"/>
        <v>60.714903074453645</v>
      </c>
      <c r="H32" s="24">
        <f t="shared" si="5"/>
        <v>83.35678323812107</v>
      </c>
    </row>
    <row r="33" spans="1:8" s="17" customFormat="1" ht="12.75">
      <c r="A33" s="11" t="s">
        <v>15</v>
      </c>
      <c r="B33" s="24">
        <v>18594.2</v>
      </c>
      <c r="C33" s="24">
        <v>12158.2</v>
      </c>
      <c r="D33" s="24">
        <f t="shared" si="3"/>
        <v>65.38705617880845</v>
      </c>
      <c r="E33" s="24">
        <v>21057.1</v>
      </c>
      <c r="F33" s="24">
        <v>12743.8</v>
      </c>
      <c r="G33" s="24">
        <f t="shared" si="4"/>
        <v>60.5202045865765</v>
      </c>
      <c r="H33" s="24">
        <f t="shared" si="5"/>
        <v>104.8165024427958</v>
      </c>
    </row>
    <row r="34" spans="1:8" s="17" customFormat="1" ht="12.75">
      <c r="A34" s="11" t="s">
        <v>45</v>
      </c>
      <c r="B34" s="25"/>
      <c r="C34" s="25"/>
      <c r="D34" s="24"/>
      <c r="E34" s="24">
        <v>1138.9</v>
      </c>
      <c r="F34" s="24">
        <v>768.2</v>
      </c>
      <c r="G34" s="24">
        <f t="shared" si="4"/>
        <v>67.45104925805602</v>
      </c>
      <c r="H34" s="24"/>
    </row>
    <row r="35" spans="1:8" s="17" customFormat="1" ht="12.75">
      <c r="A35" s="11" t="s">
        <v>16</v>
      </c>
      <c r="B35" s="24">
        <v>17.3</v>
      </c>
      <c r="C35" s="24">
        <v>1.6</v>
      </c>
      <c r="D35" s="24">
        <f t="shared" si="3"/>
        <v>9.248554913294797</v>
      </c>
      <c r="E35" s="24">
        <v>14.3</v>
      </c>
      <c r="F35" s="24">
        <v>3.8</v>
      </c>
      <c r="G35" s="24">
        <f t="shared" si="4"/>
        <v>26.573426573426573</v>
      </c>
      <c r="H35" s="24">
        <f t="shared" si="5"/>
        <v>237.49999999999994</v>
      </c>
    </row>
    <row r="36" spans="1:9" s="17" customFormat="1" ht="20.25" customHeight="1">
      <c r="A36" s="20" t="s">
        <v>14</v>
      </c>
      <c r="B36" s="26">
        <f>SUM(B26:B35)</f>
        <v>608946.9</v>
      </c>
      <c r="C36" s="26">
        <f>SUM(C26:C35)</f>
        <v>399636.79999999993</v>
      </c>
      <c r="D36" s="26">
        <f>C36/B36*100</f>
        <v>65.62752844295618</v>
      </c>
      <c r="E36" s="26">
        <f>SUM(E26:E35)</f>
        <v>680240.6000000001</v>
      </c>
      <c r="F36" s="26">
        <f>SUM(F26:F35)</f>
        <v>421290.19999999995</v>
      </c>
      <c r="G36" s="26">
        <f t="shared" si="4"/>
        <v>61.93252799083147</v>
      </c>
      <c r="H36" s="26">
        <f>F36/C36*100</f>
        <v>105.4182697889684</v>
      </c>
      <c r="I36" s="16"/>
    </row>
    <row r="37" spans="1:10" s="17" customFormat="1" ht="26.25">
      <c r="A37" s="20" t="s">
        <v>28</v>
      </c>
      <c r="B37" s="26">
        <f>B24-B36</f>
        <v>-5725.599999999977</v>
      </c>
      <c r="C37" s="26">
        <f>C24-C36</f>
        <v>2892.20000000007</v>
      </c>
      <c r="D37" s="24"/>
      <c r="E37" s="26">
        <f>E24-E36</f>
        <v>-9744.90000000014</v>
      </c>
      <c r="F37" s="26">
        <f>F24-F36</f>
        <v>1694.2000000000116</v>
      </c>
      <c r="G37" s="24"/>
      <c r="H37" s="26"/>
      <c r="I37" s="21"/>
      <c r="J37" s="19"/>
    </row>
    <row r="38" spans="1:8" s="17" customFormat="1" ht="17.25" customHeight="1">
      <c r="A38" s="27" t="s">
        <v>17</v>
      </c>
      <c r="B38" s="28"/>
      <c r="C38" s="28"/>
      <c r="D38" s="28"/>
      <c r="E38" s="28"/>
      <c r="F38" s="28"/>
      <c r="G38" s="28"/>
      <c r="H38" s="29"/>
    </row>
    <row r="39" spans="1:8" s="17" customFormat="1" ht="23.25" customHeight="1">
      <c r="A39" s="10" t="s">
        <v>25</v>
      </c>
      <c r="B39" s="22">
        <f>B40+B41+B42</f>
        <v>5725.6</v>
      </c>
      <c r="C39" s="22">
        <f>C40+C41+C42</f>
        <v>-2892.2</v>
      </c>
      <c r="D39" s="18"/>
      <c r="E39" s="23">
        <f>E40+E41+E42</f>
        <v>9744.9</v>
      </c>
      <c r="F39" s="23">
        <f>F40+F41+F42</f>
        <v>-1694.2</v>
      </c>
      <c r="G39" s="18"/>
      <c r="H39" s="18"/>
    </row>
    <row r="40" spans="1:8" s="17" customFormat="1" ht="26.25">
      <c r="A40" s="11" t="s">
        <v>13</v>
      </c>
      <c r="B40" s="18"/>
      <c r="C40" s="18"/>
      <c r="D40" s="18"/>
      <c r="E40" s="18">
        <v>8000</v>
      </c>
      <c r="F40" s="18"/>
      <c r="G40" s="18"/>
      <c r="H40" s="18"/>
    </row>
    <row r="41" spans="1:8" s="17" customFormat="1" ht="26.25">
      <c r="A41" s="11" t="s">
        <v>46</v>
      </c>
      <c r="B41" s="18">
        <v>-5000</v>
      </c>
      <c r="C41" s="18">
        <v>-5000</v>
      </c>
      <c r="D41" s="18"/>
      <c r="E41" s="18">
        <v>-4000</v>
      </c>
      <c r="F41" s="18"/>
      <c r="G41" s="18"/>
      <c r="H41" s="18"/>
    </row>
    <row r="42" spans="1:8" s="17" customFormat="1" ht="26.25">
      <c r="A42" s="11" t="s">
        <v>2</v>
      </c>
      <c r="B42" s="18">
        <v>10725.6</v>
      </c>
      <c r="C42" s="18">
        <v>2107.8</v>
      </c>
      <c r="D42" s="18"/>
      <c r="E42" s="18">
        <v>5744.9</v>
      </c>
      <c r="F42" s="18">
        <v>-1694.2</v>
      </c>
      <c r="G42" s="18"/>
      <c r="H42" s="18"/>
    </row>
  </sheetData>
  <sheetProtection/>
  <mergeCells count="5">
    <mergeCell ref="A25:H25"/>
    <mergeCell ref="A38:H38"/>
    <mergeCell ref="A1:H1"/>
    <mergeCell ref="A2:H2"/>
    <mergeCell ref="A6:H6"/>
  </mergeCells>
  <printOptions/>
  <pageMargins left="1.1811023622047245" right="0.3937007874015748" top="0.7874015748031497" bottom="0.7874015748031497" header="0.1968503937007874" footer="0.1181102362204724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Пользователь</cp:lastModifiedBy>
  <cp:lastPrinted>2022-10-11T06:03:31Z</cp:lastPrinted>
  <dcterms:created xsi:type="dcterms:W3CDTF">2009-04-17T07:03:32Z</dcterms:created>
  <dcterms:modified xsi:type="dcterms:W3CDTF">2022-10-14T09:26:55Z</dcterms:modified>
  <cp:category/>
  <cp:version/>
  <cp:contentType/>
  <cp:contentStatus/>
</cp:coreProperties>
</file>