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<sst xmlns="http://schemas.openxmlformats.org/spreadsheetml/2006/main" count="7254" uniqueCount="699">
  <si>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</si>
  <si>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</si>
  <si>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</si>
  <si>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</si>
  <si>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</si>
  <si>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</si>
  <si>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</si>
  <si>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</si>
  <si>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</si>
  <si>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</si>
  <si>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</si>
  <si>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</si>
  <si>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</si>
  <si>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</si>
  <si>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</si>
  <si>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</si>
  <si>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</si>
  <si>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</si>
  <si>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</si>
  <si>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</si>
  <si>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</si>
  <si>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</si>
  <si>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</si>
  <si>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</si>
  <si>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</si>
  <si>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</si>
  <si>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</si>
  <si>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</si>
  <si>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</si>
  <si>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</si>
  <si>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</si>
  <si>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</si>
  <si>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</si>
  <si>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</si>
  <si>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</si>
  <si>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</si>
  <si>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</si>
  <si>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</si>
  <si>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</si>
  <si>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</si>
  <si>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</si>
  <si>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</si>
  <si>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</si>
  <si>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</si>
  <si>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</si>
  <si>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</si>
  <si>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</si>
  <si>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</si>
  <si>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</si>
  <si>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</si>
  <si>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</si>
  <si>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</si>
  <si>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</si>
  <si>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</si>
  <si>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</si>
  <si>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</si>
  <si>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</si>
  <si>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</si>
  <si>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</si>
  <si>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</si>
  <si>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</si>
  <si>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</si>
  <si>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</si>
  <si>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</si>
  <si>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</si>
  <si>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</si>
  <si>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</si>
  <si>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</si>
  <si>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</si>
  <si>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</si>
  <si>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</si>
  <si>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</si>
  <si>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</si>
  <si>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</si>
  <si>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</si>
  <si>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</si>
  <si>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</si>
  <si>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</si>
  <si>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</si>
  <si>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</si>
  <si>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</si>
  <si>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</si>
  <si>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</si>
  <si>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</si>
  <si>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</si>
  <si>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</si>
  <si>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</si>
  <si>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</si>
  <si>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</si>
  <si>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</si>
  <si>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</si>
  <si>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</si>
  <si>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</si>
  <si>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</si>
  <si>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</si>
  <si>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</si>
  <si>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</si>
  <si>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</si>
  <si>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</si>
  <si>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</si>
  <si>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</si>
  <si>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</si>
  <si>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</si>
  <si>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</si>
  <si>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</si>
  <si>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</si>
  <si>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</si>
  <si>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</si>
  <si>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</si>
  <si>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</si>
  <si>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</si>
  <si>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</si>
  <si>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</si>
  <si>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</si>
  <si>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</si>
  <si>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</si>
  <si>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</si>
  <si>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</si>
  <si>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</si>
  <si>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</si>
  <si>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</si>
  <si>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</si>
  <si>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</si>
  <si>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</si>
  <si>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</si>
  <si>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</si>
  <si>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</si>
  <si>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</si>
  <si>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</si>
  <si>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</si>
  <si>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</si>
  <si>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</si>
  <si>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</si>
  <si>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</si>
  <si>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</si>
  <si>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</si>
  <si>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</si>
  <si>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</si>
  <si>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</si>
  <si>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</si>
  <si>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</si>
  <si>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</si>
  <si>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</si>
  <si>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</si>
  <si>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</si>
  <si>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</si>
  <si>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</si>
  <si>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</si>
  <si>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</si>
  <si>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</si>
  <si>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</si>
  <si>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</si>
  <si>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</si>
  <si>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</si>
  <si>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</si>
  <si>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</si>
  <si>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</si>
  <si>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</si>
  <si>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</si>
  <si>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</si>
  <si>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</si>
  <si>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</si>
  <si>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</si>
  <si>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</si>
  <si>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</si>
  <si>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</si>
  <si>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</si>
  <si>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</si>
  <si>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</si>
  <si>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</si>
  <si>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</si>
  <si>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</si>
  <si>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</si>
  <si>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</si>
  <si>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</si>
  <si>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</si>
  <si>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</si>
  <si>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</si>
  <si>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</si>
  <si>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</si>
  <si>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</si>
  <si>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</si>
  <si>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</si>
  <si>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</si>
  <si>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</si>
  <si>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</si>
  <si>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</si>
  <si>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</si>
  <si>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</si>
  <si>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</si>
  <si>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</si>
  <si>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</si>
  <si>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</si>
  <si>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</si>
  <si>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</si>
  <si>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</si>
  <si>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</si>
  <si>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</si>
  <si>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</si>
  <si>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</si>
  <si>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</si>
  <si>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</si>
  <si>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</si>
  <si>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</si>
  <si>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</si>
  <si>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</si>
  <si>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</si>
  <si>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</si>
  <si>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</si>
  <si>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</si>
  <si>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</si>
  <si>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</si>
  <si>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</si>
  <si>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</si>
  <si>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</si>
  <si>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</si>
  <si>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</si>
  <si>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</si>
  <si>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</si>
  <si>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</si>
  <si>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</si>
  <si>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</si>
  <si>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</si>
  <si>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</si>
  <si>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</si>
  <si>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</si>
  <si>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</si>
  <si>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</si>
  <si>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</si>
  <si>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</si>
  <si>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</si>
  <si>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</si>
  <si>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</si>
  <si>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</si>
  <si>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</si>
  <si>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</si>
  <si>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</si>
  <si>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</si>
  <si>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</si>
  <si>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</si>
  <si>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</si>
  <si>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</si>
  <si>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</si>
  <si>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</si>
  <si>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</si>
  <si>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</si>
  <si>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</si>
  <si>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</si>
  <si>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</si>
  <si>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</si>
  <si>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</si>
  <si>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</si>
  <si>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</si>
  <si>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</si>
  <si>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</si>
  <si>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</si>
  <si>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</si>
  <si>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</si>
  <si>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</si>
  <si>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</si>
  <si>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</si>
  <si>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</si>
  <si>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</si>
  <si>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</si>
  <si>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</si>
  <si>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</si>
  <si>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</si>
  <si>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</si>
  <si>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</si>
  <si>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</si>
  <si>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</si>
  <si>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</si>
  <si>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</si>
  <si>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</si>
  <si>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</si>
  <si>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</si>
  <si>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</si>
  <si>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</si>
  <si>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</si>
  <si>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</si>
  <si>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</si>
  <si>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</si>
  <si>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</si>
  <si>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</si>
  <si>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</si>
  <si>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</si>
  <si>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</si>
  <si>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</si>
  <si>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</si>
  <si>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</si>
  <si>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</si>
  <si>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</si>
  <si>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</si>
  <si>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</si>
  <si>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</si>
  <si>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</si>
  <si>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</si>
  <si>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</si>
  <si>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</si>
  <si>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</si>
  <si>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</si>
  <si>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</si>
  <si>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</si>
  <si>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</si>
  <si>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</si>
  <si>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</si>
  <si>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</si>
  <si>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</si>
  <si>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</si>
  <si>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</si>
  <si>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</si>
  <si>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</si>
  <si>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</si>
  <si>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</si>
  <si>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</si>
  <si>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</si>
  <si>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</si>
  <si>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</si>
  <si>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</si>
  <si>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</si>
  <si>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</si>
  <si>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</si>
  <si>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</si>
  <si>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</si>
  <si>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</si>
  <si>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</si>
  <si>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</si>
  <si>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</si>
  <si>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</si>
  <si>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</si>
  <si>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</si>
  <si>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</si>
  <si>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</si>
  <si>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</si>
  <si>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</si>
  <si>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</si>
  <si>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</si>
  <si>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</si>
  <si>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</si>
  <si>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</si>
  <si>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</si>
  <si>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</si>
  <si>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</si>
  <si>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</si>
  <si>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</si>
  <si>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</si>
  <si>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</si>
  <si>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</si>
  <si>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</si>
  <si>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</si>
  <si>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</si>
  <si>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</si>
  <si>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</si>
  <si>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</si>
  <si>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</si>
  <si>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</si>
  <si>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</si>
  <si>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</si>
  <si>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</si>
  <si>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</si>
  <si>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</si>
  <si>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</si>
  <si>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</si>
  <si>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</si>
  <si>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</si>
  <si>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</si>
  <si>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</si>
  <si>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</si>
  <si>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</si>
  <si>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</si>
  <si>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</si>
  <si>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</si>
  <si>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</si>
  <si>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</si>
  <si>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</si>
  <si>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</si>
  <si>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</si>
  <si>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</si>
  <si>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</si>
  <si>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</si>
  <si>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</si>
  <si>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</si>
  <si>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</si>
  <si>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</si>
  <si>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</si>
  <si>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</si>
  <si>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</si>
  <si>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</si>
  <si>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</si>
  <si>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</si>
  <si>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</si>
  <si>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</si>
  <si>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</si>
  <si>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</si>
  <si>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</si>
  <si>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</si>
  <si>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</si>
  <si>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</si>
  <si>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</si>
  <si>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</si>
  <si>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</si>
  <si>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</si>
  <si>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</si>
  <si>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</si>
  <si>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</si>
  <si>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</si>
  <si>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</si>
  <si>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</si>
  <si>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</si>
  <si>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</si>
  <si>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</si>
  <si>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</si>
  <si>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</si>
  <si>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</si>
  <si>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</si>
  <si>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</si>
  <si>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</si>
  <si>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</si>
  <si>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</si>
  <si>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</si>
  <si>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</si>
  <si>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</si>
  <si>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</si>
  <si>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</si>
  <si>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</si>
  <si>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</si>
  <si>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</si>
  <si>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</si>
  <si>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</si>
  <si>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</si>
  <si>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</si>
  <si>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</si>
  <si>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</si>
  <si>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</si>
  <si>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</si>
  <si>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</si>
  <si>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</si>
  <si>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</si>
  <si>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</si>
  <si>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</si>
  <si>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</si>
  <si>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</si>
  <si>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</si>
  <si>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</si>
  <si>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</si>
  <si>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</si>
  <si>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</si>
  <si>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</si>
  <si>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</si>
  <si>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</si>
  <si>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</si>
  <si>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</si>
  <si>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</si>
  <si>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</si>
  <si>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</si>
  <si>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</si>
  <si>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</si>
  <si>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</si>
  <si>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</si>
  <si>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</si>
  <si>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</si>
  <si>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</si>
  <si>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</si>
  <si>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</si>
  <si>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</si>
  <si>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</si>
  <si>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</si>
  <si>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</si>
  <si>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</si>
  <si>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</si>
  <si>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</si>
  <si>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</si>
  <si>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</si>
  <si>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</si>
  <si>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</si>
  <si>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</si>
  <si>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</si>
  <si>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</si>
  <si>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</si>
  <si>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</si>
  <si>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</si>
  <si>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</si>
  <si>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</si>
  <si>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</si>
  <si>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</si>
  <si>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</si>
  <si>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</si>
  <si>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</si>
  <si>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</si>
  <si>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</si>
  <si>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</si>
  <si>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</si>
  <si>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</si>
  <si>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</si>
  <si>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</si>
  <si>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</si>
  <si>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</si>
  <si>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</si>
  <si>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</si>
  <si>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</si>
  <si>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</si>
  <si>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</si>
  <si>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</si>
  <si>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</si>
  <si>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</si>
  <si>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</si>
  <si>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</si>
  <si>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</si>
  <si>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</si>
  <si>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</si>
  <si>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</si>
  <si>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</si>
  <si>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</si>
  <si>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</si>
  <si>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</si>
  <si>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</si>
  <si>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</si>
  <si>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</si>
  <si>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</si>
  <si>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</si>
  <si>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</si>
  <si>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</si>
  <si>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</si>
  <si>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</si>
  <si>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</si>
  <si>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</si>
  <si>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</si>
  <si>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</si>
  <si>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</si>
  <si>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</si>
  <si>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</si>
  <si>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</si>
  <si>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</si>
  <si>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</si>
  <si>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</si>
  <si>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</si>
  <si>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</si>
  <si>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</si>
  <si>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</si>
  <si>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</si>
  <si>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</si>
  <si>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</si>
  <si>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</si>
  <si>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</si>
  <si>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</si>
  <si>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</si>
  <si>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</si>
  <si>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</si>
  <si>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</si>
  <si>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</si>
  <si>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</si>
  <si>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</si>
  <si>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</si>
  <si>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</si>
  <si>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</si>
  <si>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</si>
  <si>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</si>
  <si>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</si>
  <si>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</si>
  <si>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</si>
  <si>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</si>
  <si>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</si>
  <si>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</si>
  <si>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</si>
  <si>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</si>
  <si>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</si>
  <si>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</si>
  <si>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</si>
  <si>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</si>
  <si>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</si>
  <si>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</si>
  <si>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</si>
  <si>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</si>
  <si>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</si>
  <si>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</si>
  <si>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</si>
  <si>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</si>
  <si>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</si>
  <si>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</si>
  <si>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</si>
  <si>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</si>
  <si>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</si>
  <si>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</si>
  <si>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</si>
  <si>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</si>
  <si>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</si>
  <si>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</si>
  <si>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</si>
  <si>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</si>
  <si>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</si>
  <si>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</si>
  <si>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</si>
  <si>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</si>
  <si>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</si>
  <si>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</si>
  <si>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</si>
  <si>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</si>
  <si>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</si>
  <si>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</si>
  <si>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</si>
  <si>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</si>
  <si>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</si>
  <si>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</si>
  <si>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</si>
  <si>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</si>
  <si>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</si>
  <si>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</si>
  <si>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</si>
  <si>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</si>
  <si>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</si>
  <si>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</si>
  <si>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</si>
  <si>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</si>
  <si>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</si>
  <si>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</si>
  <si>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</si>
  <si>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</si>
  <si>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</si>
  <si>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</si>
  <si>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</si>
  <si>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</si>
  <si>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</si>
  <si>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</si>
  <si>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</si>
  <si>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</si>
  <si>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</si>
  <si>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</si>
  <si>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</si>
  <si>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</si>
  <si>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</si>
  <si>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</si>
  <si>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</si>
  <si>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</si>
  <si>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</si>
  <si>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</si>
  <si>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</si>
  <si>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</si>
  <si>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</si>
  <si>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</si>
  <si>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</si>
  <si>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</si>
  <si>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</si>
  <si>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</si>
  <si>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</si>
  <si>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30 0 00 00000</t>
  </si>
  <si>
    <t>32 0 00 00000</t>
  </si>
  <si>
    <t>Подпрограмма "Обеспечение услуг в сфере образования"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</si>
  <si>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</si>
  <si>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</si>
  <si>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</si>
  <si>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</si>
  <si>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</si>
  <si>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</si>
  <si>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</si>
  <si>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</si>
  <si>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</si>
  <si>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</si>
  <si>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</si>
  <si>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>65 6 00 00000</t>
  </si>
  <si>
    <t>65 7 00 00000</t>
  </si>
  <si>
    <t>Подпрограмма "Преодоление дефицита квалифицированных педагогических кадров в системе образования"</t>
  </si>
  <si>
    <t>Муниципальные программы:</t>
  </si>
  <si>
    <t>% исполнения 2023 год</t>
  </si>
  <si>
    <t>4А 0 00 00000</t>
  </si>
  <si>
    <t>4Б 0 00 00000</t>
  </si>
  <si>
    <t>4В 0 00 00000</t>
  </si>
  <si>
    <t>4Г 0 00 00000</t>
  </si>
  <si>
    <t>Муниципальная программа "Профилактика терроризма и экстремизма на территории Советского муниципального района"</t>
  </si>
  <si>
    <t>Муниципальная программа "Социальная поддержка отдельных категорий граждан Советского муниципального района"</t>
  </si>
  <si>
    <t>Муниципальная программа "Сохранение и укрепление общественного здоровья на территории Советского муниципального района"</t>
  </si>
  <si>
    <t>Муниципальная программа "Переселение граждан из аварийного жилищного фонда Советского муниципального района Саратовской области"</t>
  </si>
  <si>
    <t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</t>
  </si>
  <si>
    <t>Муниципальная программа "Обеспечение деятельности муниципального автономного учреждения дополнительного образования "Спортивная школа" р.п. Степное Советского района Саратовской области"</t>
  </si>
  <si>
    <t>% исполнения 2024 год</t>
  </si>
  <si>
    <t>Темп роста, в % (2024г./2023г.)</t>
  </si>
  <si>
    <t>44 1 00 00000</t>
  </si>
  <si>
    <t>Подпрограмма "Комплексное развитие систем коммунальной инфраструктуры Советского муниципального района"</t>
  </si>
  <si>
    <t>4Д 0 00 00000</t>
  </si>
  <si>
    <t>Муниципальная программа "Комплексное развитие сельских территорий Советского муниципального района Саратовской области"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</si>
  <si>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района"</t>
  </si>
  <si>
    <t>Муниципальная программа "Информатизация администрации Советского муниципального района"</t>
  </si>
  <si>
    <t>Муниципальная программа "Развитие муниципальной службы в администрации Советского муниципального района и ее органах"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</si>
  <si>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датами"</t>
  </si>
  <si>
    <t>Муниципальная программа "Повышение безопасности дорожного движения в Советском муниципальном районе Саратовской области"</t>
  </si>
  <si>
    <t>Муниципальная программа "Территориальное планирование Советского муниципального района"</t>
  </si>
  <si>
    <t>Муниципальная программа "Развитие малого и среднего предпринимательства в Советском муниципальном районе"</t>
  </si>
  <si>
    <t>Муниципальная программа «Обеспечение жильем молодых семей в Советском муниципальном районе Саратовской области»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</si>
  <si>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районе»</t>
  </si>
  <si>
    <t>Муниципальная программа "Содействие занятости населения Советского муниципального района"</t>
  </si>
  <si>
    <t>Муниципальная программа "Обеспечение безопасности жизнедеятельности населения Советского муниципального района Саратовской области"</t>
  </si>
  <si>
    <t xml:space="preserve">Муниципальная программа "Профилактика правонарушений и преступлений на территории Советского муниципального района" </t>
  </si>
  <si>
    <t>Подпрограмма "Гражданско-патриотическое воспитание граждан"</t>
  </si>
  <si>
    <t xml:space="preserve">Информация 
об объемах бюджетных ассигнований на реализацию муниципальных программ Советского муниципального района
за I полугодие 2024 года                                         
</t>
  </si>
  <si>
    <t xml:space="preserve">Бюджетные назначения по состоянию на 01.07.2023 года </t>
  </si>
  <si>
    <t>Исполнено на 01.07.2023 года</t>
  </si>
  <si>
    <t xml:space="preserve">Бюджетные назначения по состоянию на 01.07.2024 года </t>
  </si>
  <si>
    <t>Исполнено на 01.07.2024 года</t>
  </si>
  <si>
    <t>в 2 раза</t>
  </si>
  <si>
    <t>в 4 раза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</si>
</sst>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7" fontId="4" fillId="32" borderId="15" xfId="0" applyNumberFormat="1" applyFont="1" applyFill="1" applyBorder="1" applyAlignment="1" applyProtection="1">
      <alignment horizontal="center" vertical="center" wrapText="1"/>
      <protection/>
    </xf>
    <xf numFmtId="167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49" fontId="4" fillId="32" borderId="17" xfId="0" applyNumberFormat="1" applyFont="1" applyFill="1" applyBorder="1" applyAlignment="1" applyProtection="1">
      <alignment horizontal="center" vertical="center" wrapText="1"/>
      <protection/>
    </xf>
    <xf numFmtId="167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41" t="s">
        <v>596</v>
      </c>
      <c r="E1" s="141"/>
      <c r="F1" s="141"/>
    </row>
    <row r="2" spans="1:6" ht="12.75" customHeight="1">
      <c r="A2" s="7"/>
      <c r="B2" s="9"/>
      <c r="D2" s="142" t="s">
        <v>576</v>
      </c>
      <c r="E2" s="142"/>
      <c r="F2" s="142"/>
    </row>
    <row r="3" spans="1:6" ht="12.75" customHeight="1">
      <c r="A3" s="7"/>
      <c r="B3" s="142" t="s">
        <v>597</v>
      </c>
      <c r="C3" s="142"/>
      <c r="D3" s="142"/>
      <c r="E3" s="142"/>
      <c r="F3" s="142"/>
    </row>
    <row r="4" spans="1:7" ht="13.5" customHeight="1">
      <c r="A4" s="14"/>
      <c r="B4" s="14"/>
      <c r="D4" s="145" t="s">
        <v>598</v>
      </c>
      <c r="E4" s="145"/>
      <c r="F4" s="145"/>
      <c r="G4" s="96"/>
    </row>
    <row r="5" spans="1:6" s="6" customFormat="1" ht="16.5" customHeight="1">
      <c r="A5" s="144" t="s">
        <v>144</v>
      </c>
      <c r="B5" s="144"/>
      <c r="C5" s="144"/>
      <c r="D5" s="144"/>
      <c r="E5" s="144"/>
      <c r="F5" s="98"/>
    </row>
    <row r="6" spans="1:6" s="6" customFormat="1" ht="45" customHeight="1">
      <c r="A6" s="143" t="s">
        <v>463</v>
      </c>
      <c r="B6" s="143"/>
      <c r="C6" s="143"/>
      <c r="D6" s="143"/>
      <c r="E6" s="143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549</v>
      </c>
      <c r="B8" s="16" t="s">
        <v>521</v>
      </c>
      <c r="C8" s="16" t="s">
        <v>522</v>
      </c>
      <c r="D8" s="16" t="s">
        <v>523</v>
      </c>
      <c r="E8" s="16" t="s">
        <v>524</v>
      </c>
      <c r="F8" s="17" t="s">
        <v>430</v>
      </c>
    </row>
    <row r="9" spans="1:6" ht="13.5" customHeight="1">
      <c r="A9" s="15">
        <v>1</v>
      </c>
      <c r="B9" s="16" t="s">
        <v>563</v>
      </c>
      <c r="C9" s="16" t="s">
        <v>564</v>
      </c>
      <c r="D9" s="16" t="s">
        <v>565</v>
      </c>
      <c r="E9" s="16" t="s">
        <v>566</v>
      </c>
      <c r="F9" s="80">
        <v>6</v>
      </c>
    </row>
    <row r="10" spans="1:6" s="6" customFormat="1" ht="14.25">
      <c r="A10" s="10" t="s">
        <v>525</v>
      </c>
      <c r="B10" s="81" t="s">
        <v>535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543</v>
      </c>
      <c r="B11" s="16" t="s">
        <v>535</v>
      </c>
      <c r="C11" s="16" t="s">
        <v>539</v>
      </c>
      <c r="D11" s="16"/>
      <c r="E11" s="16"/>
      <c r="F11" s="65">
        <f>SUM(F12+F30)</f>
        <v>3619.9</v>
      </c>
    </row>
    <row r="12" spans="1:6" ht="23.25" customHeight="1">
      <c r="A12" s="11" t="s">
        <v>526</v>
      </c>
      <c r="B12" s="16" t="s">
        <v>535</v>
      </c>
      <c r="C12" s="16" t="s">
        <v>539</v>
      </c>
      <c r="D12" s="16" t="s">
        <v>158</v>
      </c>
      <c r="E12" s="16"/>
      <c r="F12" s="65">
        <f>SUM(F13)</f>
        <v>3460</v>
      </c>
    </row>
    <row r="13" spans="1:6" ht="30">
      <c r="A13" s="11" t="s">
        <v>11</v>
      </c>
      <c r="B13" s="16" t="s">
        <v>535</v>
      </c>
      <c r="C13" s="16" t="s">
        <v>539</v>
      </c>
      <c r="D13" s="16" t="s">
        <v>186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535</v>
      </c>
      <c r="C14" s="16" t="s">
        <v>539</v>
      </c>
      <c r="D14" s="16" t="s">
        <v>187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535</v>
      </c>
      <c r="C15" s="16" t="s">
        <v>539</v>
      </c>
      <c r="D15" s="16" t="s">
        <v>187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535</v>
      </c>
      <c r="C16" s="16" t="s">
        <v>539</v>
      </c>
      <c r="D16" s="16" t="s">
        <v>187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535</v>
      </c>
      <c r="C17" s="16" t="s">
        <v>539</v>
      </c>
      <c r="D17" s="16" t="s">
        <v>187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535</v>
      </c>
      <c r="C18" s="16" t="s">
        <v>539</v>
      </c>
      <c r="D18" s="16" t="s">
        <v>187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535</v>
      </c>
      <c r="C19" s="16" t="s">
        <v>539</v>
      </c>
      <c r="D19" s="16" t="s">
        <v>188</v>
      </c>
      <c r="E19" s="16"/>
      <c r="F19" s="65">
        <f>SUM(F20)</f>
        <v>2744.1</v>
      </c>
    </row>
    <row r="20" spans="1:6" ht="33.75" customHeight="1">
      <c r="A20" s="12" t="s">
        <v>433</v>
      </c>
      <c r="B20" s="16" t="s">
        <v>535</v>
      </c>
      <c r="C20" s="16" t="s">
        <v>539</v>
      </c>
      <c r="D20" s="16" t="s">
        <v>434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535</v>
      </c>
      <c r="C21" s="16" t="s">
        <v>539</v>
      </c>
      <c r="D21" s="16" t="s">
        <v>434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535</v>
      </c>
      <c r="C22" s="16" t="s">
        <v>539</v>
      </c>
      <c r="D22" s="16" t="s">
        <v>434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535</v>
      </c>
      <c r="C23" s="16" t="s">
        <v>539</v>
      </c>
      <c r="D23" s="16" t="s">
        <v>434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535</v>
      </c>
      <c r="C24" s="16" t="s">
        <v>539</v>
      </c>
      <c r="D24" s="16" t="s">
        <v>434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535</v>
      </c>
      <c r="C25" s="16" t="s">
        <v>539</v>
      </c>
      <c r="D25" s="16" t="s">
        <v>434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535</v>
      </c>
      <c r="C26" s="16" t="s">
        <v>539</v>
      </c>
      <c r="D26" s="16" t="s">
        <v>434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535</v>
      </c>
      <c r="C27" s="16" t="s">
        <v>539</v>
      </c>
      <c r="D27" s="16" t="s">
        <v>189</v>
      </c>
      <c r="E27" s="16"/>
      <c r="F27" s="65">
        <f>SUM(F28)</f>
        <v>3.9</v>
      </c>
    </row>
    <row r="28" spans="1:6" ht="15">
      <c r="A28" s="11" t="s">
        <v>82</v>
      </c>
      <c r="B28" s="16" t="s">
        <v>535</v>
      </c>
      <c r="C28" s="16" t="s">
        <v>539</v>
      </c>
      <c r="D28" s="16" t="s">
        <v>189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535</v>
      </c>
      <c r="C29" s="16" t="s">
        <v>539</v>
      </c>
      <c r="D29" s="16" t="s">
        <v>189</v>
      </c>
      <c r="E29" s="16" t="s">
        <v>85</v>
      </c>
      <c r="F29" s="66">
        <f>ведомственная!G453</f>
        <v>3.9</v>
      </c>
    </row>
    <row r="30" spans="1:6" ht="30">
      <c r="A30" s="35" t="s">
        <v>492</v>
      </c>
      <c r="B30" s="16" t="s">
        <v>535</v>
      </c>
      <c r="C30" s="16" t="s">
        <v>539</v>
      </c>
      <c r="D30" s="16" t="s">
        <v>503</v>
      </c>
      <c r="E30" s="81"/>
      <c r="F30" s="65">
        <f>SUM(F31+F35+F39)</f>
        <v>159.89999999999998</v>
      </c>
    </row>
    <row r="31" spans="1:6" ht="30">
      <c r="A31" s="36" t="s">
        <v>493</v>
      </c>
      <c r="B31" s="16" t="s">
        <v>535</v>
      </c>
      <c r="C31" s="16" t="s">
        <v>539</v>
      </c>
      <c r="D31" s="16" t="s">
        <v>507</v>
      </c>
      <c r="E31" s="16"/>
      <c r="F31" s="65">
        <f>SUM(F32)</f>
        <v>60.6</v>
      </c>
    </row>
    <row r="32" spans="1:6" ht="15">
      <c r="A32" s="11" t="s">
        <v>310</v>
      </c>
      <c r="B32" s="16" t="s">
        <v>535</v>
      </c>
      <c r="C32" s="16" t="s">
        <v>539</v>
      </c>
      <c r="D32" s="16" t="s">
        <v>508</v>
      </c>
      <c r="E32" s="16"/>
      <c r="F32" s="65">
        <f>SUM(F33)</f>
        <v>60.6</v>
      </c>
    </row>
    <row r="33" spans="1:6" ht="30">
      <c r="A33" s="11" t="s">
        <v>78</v>
      </c>
      <c r="B33" s="16" t="s">
        <v>535</v>
      </c>
      <c r="C33" s="16" t="s">
        <v>539</v>
      </c>
      <c r="D33" s="16" t="s">
        <v>508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535</v>
      </c>
      <c r="C34" s="16" t="s">
        <v>539</v>
      </c>
      <c r="D34" s="16" t="s">
        <v>508</v>
      </c>
      <c r="E34" s="16" t="s">
        <v>80</v>
      </c>
      <c r="F34" s="66">
        <f>ведомственная!G458</f>
        <v>60.6</v>
      </c>
    </row>
    <row r="35" spans="1:6" ht="30">
      <c r="A35" s="36" t="s">
        <v>502</v>
      </c>
      <c r="B35" s="16" t="s">
        <v>535</v>
      </c>
      <c r="C35" s="16" t="s">
        <v>539</v>
      </c>
      <c r="D35" s="16" t="s">
        <v>512</v>
      </c>
      <c r="E35" s="16"/>
      <c r="F35" s="65">
        <f>SUM(F36)</f>
        <v>10</v>
      </c>
    </row>
    <row r="36" spans="1:6" ht="15">
      <c r="A36" s="11" t="s">
        <v>310</v>
      </c>
      <c r="B36" s="16" t="s">
        <v>535</v>
      </c>
      <c r="C36" s="16" t="s">
        <v>539</v>
      </c>
      <c r="D36" s="16" t="s">
        <v>513</v>
      </c>
      <c r="E36" s="16"/>
      <c r="F36" s="65">
        <f>SUM(F37)</f>
        <v>10</v>
      </c>
    </row>
    <row r="37" spans="1:6" ht="30">
      <c r="A37" s="11" t="s">
        <v>78</v>
      </c>
      <c r="B37" s="16" t="s">
        <v>535</v>
      </c>
      <c r="C37" s="16" t="s">
        <v>539</v>
      </c>
      <c r="D37" s="16" t="s">
        <v>513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535</v>
      </c>
      <c r="C38" s="16" t="s">
        <v>539</v>
      </c>
      <c r="D38" s="16" t="s">
        <v>513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520</v>
      </c>
      <c r="B39" s="16" t="s">
        <v>535</v>
      </c>
      <c r="C39" s="16" t="s">
        <v>539</v>
      </c>
      <c r="D39" s="16" t="s">
        <v>516</v>
      </c>
      <c r="E39" s="16"/>
      <c r="F39" s="65">
        <f>SUM(F40)</f>
        <v>89.3</v>
      </c>
    </row>
    <row r="40" spans="1:6" ht="15">
      <c r="A40" s="11" t="s">
        <v>310</v>
      </c>
      <c r="B40" s="16" t="s">
        <v>535</v>
      </c>
      <c r="C40" s="16" t="s">
        <v>539</v>
      </c>
      <c r="D40" s="16" t="s">
        <v>517</v>
      </c>
      <c r="E40" s="16"/>
      <c r="F40" s="65">
        <f>SUM(F41)</f>
        <v>89.3</v>
      </c>
    </row>
    <row r="41" spans="1:6" ht="30">
      <c r="A41" s="11" t="s">
        <v>78</v>
      </c>
      <c r="B41" s="16" t="s">
        <v>535</v>
      </c>
      <c r="C41" s="16" t="s">
        <v>539</v>
      </c>
      <c r="D41" s="16" t="s">
        <v>517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535</v>
      </c>
      <c r="C42" s="16" t="s">
        <v>539</v>
      </c>
      <c r="D42" s="16" t="s">
        <v>517</v>
      </c>
      <c r="E42" s="16" t="s">
        <v>80</v>
      </c>
      <c r="F42" s="66">
        <f>ведомственная!G466</f>
        <v>89.3</v>
      </c>
    </row>
    <row r="43" spans="1:6" ht="60">
      <c r="A43" s="11" t="s">
        <v>562</v>
      </c>
      <c r="B43" s="16" t="s">
        <v>535</v>
      </c>
      <c r="C43" s="16" t="s">
        <v>536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535</v>
      </c>
      <c r="C44" s="16" t="s">
        <v>536</v>
      </c>
      <c r="D44" s="16" t="s">
        <v>180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535</v>
      </c>
      <c r="C45" s="16" t="s">
        <v>536</v>
      </c>
      <c r="D45" s="16" t="s">
        <v>165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535</v>
      </c>
      <c r="C46" s="16" t="s">
        <v>536</v>
      </c>
      <c r="D46" s="16" t="s">
        <v>226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535</v>
      </c>
      <c r="C47" s="16" t="s">
        <v>536</v>
      </c>
      <c r="D47" s="16" t="s">
        <v>226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535</v>
      </c>
      <c r="C48" s="16" t="s">
        <v>536</v>
      </c>
      <c r="D48" s="16" t="s">
        <v>226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535</v>
      </c>
      <c r="C49" s="16" t="s">
        <v>536</v>
      </c>
      <c r="D49" s="16" t="s">
        <v>228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535</v>
      </c>
      <c r="C50" s="16" t="s">
        <v>536</v>
      </c>
      <c r="D50" s="16" t="s">
        <v>228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535</v>
      </c>
      <c r="C51" s="16" t="s">
        <v>536</v>
      </c>
      <c r="D51" s="16" t="s">
        <v>228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535</v>
      </c>
      <c r="C52" s="16" t="s">
        <v>536</v>
      </c>
      <c r="D52" s="16" t="s">
        <v>228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535</v>
      </c>
      <c r="C53" s="16" t="s">
        <v>536</v>
      </c>
      <c r="D53" s="16" t="s">
        <v>228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535</v>
      </c>
      <c r="C54" s="16" t="s">
        <v>536</v>
      </c>
      <c r="D54" s="16" t="s">
        <v>197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535</v>
      </c>
      <c r="C55" s="16" t="s">
        <v>536</v>
      </c>
      <c r="D55" s="16" t="s">
        <v>197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535</v>
      </c>
      <c r="C56" s="16" t="s">
        <v>536</v>
      </c>
      <c r="D56" s="16" t="s">
        <v>197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535</v>
      </c>
      <c r="C57" s="16" t="s">
        <v>536</v>
      </c>
      <c r="D57" s="16" t="s">
        <v>197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535</v>
      </c>
      <c r="C58" s="16" t="s">
        <v>536</v>
      </c>
      <c r="D58" s="16" t="s">
        <v>197</v>
      </c>
      <c r="E58" s="16" t="s">
        <v>80</v>
      </c>
      <c r="F58" s="66">
        <f>ведомственная!G28</f>
        <v>22.2</v>
      </c>
    </row>
    <row r="59" spans="1:6" ht="45">
      <c r="A59" s="11" t="s">
        <v>150</v>
      </c>
      <c r="B59" s="16" t="s">
        <v>535</v>
      </c>
      <c r="C59" s="16" t="s">
        <v>536</v>
      </c>
      <c r="D59" s="16" t="s">
        <v>198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535</v>
      </c>
      <c r="C60" s="16" t="s">
        <v>536</v>
      </c>
      <c r="D60" s="16" t="s">
        <v>198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535</v>
      </c>
      <c r="C61" s="16" t="s">
        <v>536</v>
      </c>
      <c r="D61" s="16" t="s">
        <v>198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535</v>
      </c>
      <c r="C62" s="16" t="s">
        <v>536</v>
      </c>
      <c r="D62" s="16" t="s">
        <v>198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535</v>
      </c>
      <c r="C63" s="16" t="s">
        <v>536</v>
      </c>
      <c r="D63" s="16" t="s">
        <v>198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535</v>
      </c>
      <c r="C64" s="16" t="s">
        <v>536</v>
      </c>
      <c r="D64" s="16" t="s">
        <v>227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535</v>
      </c>
      <c r="C65" s="16" t="s">
        <v>536</v>
      </c>
      <c r="D65" s="16" t="s">
        <v>227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535</v>
      </c>
      <c r="C66" s="16" t="s">
        <v>536</v>
      </c>
      <c r="D66" s="16" t="s">
        <v>227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535</v>
      </c>
      <c r="C67" s="16" t="s">
        <v>536</v>
      </c>
      <c r="D67" s="16" t="s">
        <v>227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535</v>
      </c>
      <c r="C68" s="16" t="s">
        <v>536</v>
      </c>
      <c r="D68" s="16" t="s">
        <v>227</v>
      </c>
      <c r="E68" s="16" t="s">
        <v>80</v>
      </c>
      <c r="F68" s="66">
        <f>ведомственная!G38</f>
        <v>136</v>
      </c>
    </row>
    <row r="69" spans="1:6" ht="60">
      <c r="A69" s="11" t="s">
        <v>332</v>
      </c>
      <c r="B69" s="16" t="s">
        <v>535</v>
      </c>
      <c r="C69" s="16" t="s">
        <v>536</v>
      </c>
      <c r="D69" s="16" t="s">
        <v>337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535</v>
      </c>
      <c r="C70" s="16" t="s">
        <v>536</v>
      </c>
      <c r="D70" s="16" t="s">
        <v>337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535</v>
      </c>
      <c r="C71" s="16" t="s">
        <v>536</v>
      </c>
      <c r="D71" s="16" t="s">
        <v>337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535</v>
      </c>
      <c r="C72" s="16" t="s">
        <v>536</v>
      </c>
      <c r="D72" s="16" t="s">
        <v>364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535</v>
      </c>
      <c r="C73" s="16" t="s">
        <v>536</v>
      </c>
      <c r="D73" s="16" t="s">
        <v>364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535</v>
      </c>
      <c r="C74" s="16" t="s">
        <v>536</v>
      </c>
      <c r="D74" s="16" t="s">
        <v>364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535</v>
      </c>
      <c r="C75" s="16" t="s">
        <v>536</v>
      </c>
      <c r="D75" s="16" t="s">
        <v>364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535</v>
      </c>
      <c r="C76" s="16" t="s">
        <v>536</v>
      </c>
      <c r="D76" s="16" t="s">
        <v>364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405</v>
      </c>
      <c r="B77" s="16" t="s">
        <v>535</v>
      </c>
      <c r="C77" s="16" t="s">
        <v>536</v>
      </c>
      <c r="D77" s="16" t="s">
        <v>365</v>
      </c>
      <c r="E77" s="16"/>
      <c r="F77" s="65">
        <f>SUM(F78)</f>
        <v>55.6</v>
      </c>
    </row>
    <row r="78" spans="1:6" ht="30">
      <c r="A78" s="11" t="s">
        <v>15</v>
      </c>
      <c r="B78" s="16" t="s">
        <v>535</v>
      </c>
      <c r="C78" s="16" t="s">
        <v>536</v>
      </c>
      <c r="D78" s="16" t="s">
        <v>365</v>
      </c>
      <c r="E78" s="16" t="s">
        <v>30</v>
      </c>
      <c r="F78" s="65">
        <f>SUM(F79)</f>
        <v>55.6</v>
      </c>
    </row>
    <row r="79" spans="1:6" ht="45">
      <c r="A79" s="11" t="s">
        <v>495</v>
      </c>
      <c r="B79" s="16" t="s">
        <v>535</v>
      </c>
      <c r="C79" s="16" t="s">
        <v>536</v>
      </c>
      <c r="D79" s="16" t="s">
        <v>365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535</v>
      </c>
      <c r="C80" s="16" t="s">
        <v>536</v>
      </c>
      <c r="D80" s="16" t="s">
        <v>166</v>
      </c>
      <c r="E80" s="16"/>
      <c r="F80" s="65">
        <f>SUM(F81)</f>
        <v>1333.8</v>
      </c>
    </row>
    <row r="81" spans="1:6" ht="30">
      <c r="A81" s="11" t="s">
        <v>568</v>
      </c>
      <c r="B81" s="16" t="s">
        <v>535</v>
      </c>
      <c r="C81" s="16" t="s">
        <v>536</v>
      </c>
      <c r="D81" s="16" t="s">
        <v>292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535</v>
      </c>
      <c r="C82" s="16" t="s">
        <v>536</v>
      </c>
      <c r="D82" s="16" t="s">
        <v>292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535</v>
      </c>
      <c r="C83" s="16" t="s">
        <v>536</v>
      </c>
      <c r="D83" s="16" t="s">
        <v>292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535</v>
      </c>
      <c r="C84" s="16" t="s">
        <v>536</v>
      </c>
      <c r="D84" s="16" t="s">
        <v>292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535</v>
      </c>
      <c r="C85" s="16" t="s">
        <v>536</v>
      </c>
      <c r="D85" s="16" t="s">
        <v>292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526</v>
      </c>
      <c r="B86" s="16" t="s">
        <v>535</v>
      </c>
      <c r="C86" s="16" t="s">
        <v>536</v>
      </c>
      <c r="D86" s="16" t="s">
        <v>158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535</v>
      </c>
      <c r="C87" s="16" t="s">
        <v>536</v>
      </c>
      <c r="D87" s="16" t="s">
        <v>159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535</v>
      </c>
      <c r="C88" s="16" t="s">
        <v>536</v>
      </c>
      <c r="D88" s="16" t="s">
        <v>160</v>
      </c>
      <c r="E88" s="16"/>
      <c r="F88" s="65">
        <f>SUM(F89)</f>
        <v>1065.8</v>
      </c>
    </row>
    <row r="89" spans="1:6" ht="75">
      <c r="A89" s="11" t="s">
        <v>102</v>
      </c>
      <c r="B89" s="16" t="s">
        <v>535</v>
      </c>
      <c r="C89" s="16" t="s">
        <v>536</v>
      </c>
      <c r="D89" s="16" t="s">
        <v>160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535</v>
      </c>
      <c r="C90" s="16" t="s">
        <v>536</v>
      </c>
      <c r="D90" s="16" t="s">
        <v>160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535</v>
      </c>
      <c r="C91" s="16" t="s">
        <v>536</v>
      </c>
      <c r="D91" s="16" t="s">
        <v>161</v>
      </c>
      <c r="E91" s="16"/>
      <c r="F91" s="65">
        <f>SUM(F92+F99)</f>
        <v>23470.6</v>
      </c>
    </row>
    <row r="92" spans="1:6" ht="38.25" customHeight="1">
      <c r="A92" s="12" t="s">
        <v>433</v>
      </c>
      <c r="B92" s="16" t="s">
        <v>535</v>
      </c>
      <c r="C92" s="16" t="s">
        <v>536</v>
      </c>
      <c r="D92" s="16" t="s">
        <v>162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535</v>
      </c>
      <c r="C93" s="16" t="s">
        <v>536</v>
      </c>
      <c r="D93" s="16" t="s">
        <v>162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535</v>
      </c>
      <c r="C94" s="16" t="s">
        <v>536</v>
      </c>
      <c r="D94" s="16" t="s">
        <v>162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535</v>
      </c>
      <c r="C95" s="16" t="s">
        <v>536</v>
      </c>
      <c r="D95" s="16" t="s">
        <v>162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535</v>
      </c>
      <c r="C96" s="16" t="s">
        <v>536</v>
      </c>
      <c r="D96" s="16" t="s">
        <v>162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535</v>
      </c>
      <c r="C97" s="83" t="s">
        <v>536</v>
      </c>
      <c r="D97" s="83" t="s">
        <v>162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535</v>
      </c>
      <c r="C98" s="83" t="s">
        <v>536</v>
      </c>
      <c r="D98" s="83" t="s">
        <v>162</v>
      </c>
      <c r="E98" s="83" t="s">
        <v>85</v>
      </c>
      <c r="F98" s="66">
        <f>ведомственная!G68</f>
        <v>1.4</v>
      </c>
    </row>
    <row r="99" spans="1:6" ht="75">
      <c r="A99" s="12" t="s">
        <v>413</v>
      </c>
      <c r="B99" s="16" t="s">
        <v>535</v>
      </c>
      <c r="C99" s="16" t="s">
        <v>536</v>
      </c>
      <c r="D99" s="16" t="s">
        <v>163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535</v>
      </c>
      <c r="C100" s="16" t="s">
        <v>536</v>
      </c>
      <c r="D100" s="16" t="s">
        <v>163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535</v>
      </c>
      <c r="C101" s="16" t="s">
        <v>536</v>
      </c>
      <c r="D101" s="16" t="s">
        <v>163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535</v>
      </c>
      <c r="C102" s="16" t="s">
        <v>536</v>
      </c>
      <c r="D102" s="16" t="s">
        <v>164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535</v>
      </c>
      <c r="C103" s="16" t="s">
        <v>536</v>
      </c>
      <c r="D103" s="16" t="s">
        <v>164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535</v>
      </c>
      <c r="C104" s="16" t="s">
        <v>536</v>
      </c>
      <c r="D104" s="16" t="s">
        <v>164</v>
      </c>
      <c r="E104" s="16" t="s">
        <v>85</v>
      </c>
      <c r="F104" s="66">
        <f>ведомственная!G74</f>
        <v>29.6</v>
      </c>
    </row>
    <row r="105" spans="1:6" ht="15">
      <c r="A105" s="11" t="s">
        <v>477</v>
      </c>
      <c r="B105" s="16" t="s">
        <v>478</v>
      </c>
      <c r="C105" s="16" t="s">
        <v>536</v>
      </c>
      <c r="D105" s="16" t="s">
        <v>190</v>
      </c>
      <c r="E105" s="16"/>
      <c r="F105" s="65">
        <f>SUM(F106)</f>
        <v>420</v>
      </c>
    </row>
    <row r="106" spans="1:6" ht="30">
      <c r="A106" s="27" t="s">
        <v>191</v>
      </c>
      <c r="B106" s="16" t="s">
        <v>535</v>
      </c>
      <c r="C106" s="16" t="s">
        <v>536</v>
      </c>
      <c r="D106" s="16" t="s">
        <v>192</v>
      </c>
      <c r="E106" s="16"/>
      <c r="F106" s="65">
        <f>SUM(F107)</f>
        <v>420</v>
      </c>
    </row>
    <row r="107" spans="1:6" ht="72" customHeight="1">
      <c r="A107" s="27" t="s">
        <v>421</v>
      </c>
      <c r="B107" s="16" t="s">
        <v>535</v>
      </c>
      <c r="C107" s="16" t="s">
        <v>536</v>
      </c>
      <c r="D107" s="16" t="s">
        <v>243</v>
      </c>
      <c r="E107" s="16"/>
      <c r="F107" s="65">
        <f>SUM(F108)</f>
        <v>420</v>
      </c>
    </row>
    <row r="108" spans="1:6" ht="15">
      <c r="A108" s="27" t="s">
        <v>98</v>
      </c>
      <c r="B108" s="16" t="s">
        <v>535</v>
      </c>
      <c r="C108" s="16" t="s">
        <v>536</v>
      </c>
      <c r="D108" s="16" t="s">
        <v>243</v>
      </c>
      <c r="E108" s="16" t="s">
        <v>95</v>
      </c>
      <c r="F108" s="65">
        <f>SUM(F109)</f>
        <v>420</v>
      </c>
    </row>
    <row r="109" spans="1:6" ht="15">
      <c r="A109" s="27" t="s">
        <v>561</v>
      </c>
      <c r="B109" s="16" t="s">
        <v>535</v>
      </c>
      <c r="C109" s="16" t="s">
        <v>536</v>
      </c>
      <c r="D109" s="16" t="s">
        <v>243</v>
      </c>
      <c r="E109" s="16" t="s">
        <v>585</v>
      </c>
      <c r="F109" s="66">
        <f>ведомственная!G79</f>
        <v>420</v>
      </c>
    </row>
    <row r="110" spans="1:6" ht="45">
      <c r="A110" s="27" t="s">
        <v>156</v>
      </c>
      <c r="B110" s="16" t="s">
        <v>535</v>
      </c>
      <c r="C110" s="16" t="s">
        <v>536</v>
      </c>
      <c r="D110" s="16" t="s">
        <v>196</v>
      </c>
      <c r="E110" s="16"/>
      <c r="F110" s="65">
        <f>SUM(F111)</f>
        <v>250</v>
      </c>
    </row>
    <row r="111" spans="1:6" ht="90">
      <c r="A111" s="11" t="s">
        <v>474</v>
      </c>
      <c r="B111" s="16" t="s">
        <v>535</v>
      </c>
      <c r="C111" s="16" t="s">
        <v>536</v>
      </c>
      <c r="D111" s="16" t="s">
        <v>195</v>
      </c>
      <c r="E111" s="16"/>
      <c r="F111" s="65">
        <f>SUM(F112)</f>
        <v>250</v>
      </c>
    </row>
    <row r="112" spans="1:6" ht="22.5" customHeight="1">
      <c r="A112" s="11" t="s">
        <v>310</v>
      </c>
      <c r="B112" s="16" t="s">
        <v>535</v>
      </c>
      <c r="C112" s="16" t="s">
        <v>536</v>
      </c>
      <c r="D112" s="16" t="s">
        <v>475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535</v>
      </c>
      <c r="C113" s="16" t="s">
        <v>536</v>
      </c>
      <c r="D113" s="16" t="s">
        <v>475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535</v>
      </c>
      <c r="C114" s="16" t="s">
        <v>536</v>
      </c>
      <c r="D114" s="16" t="s">
        <v>475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535</v>
      </c>
      <c r="C115" s="16" t="s">
        <v>536</v>
      </c>
      <c r="D115" s="16" t="s">
        <v>475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535</v>
      </c>
      <c r="C116" s="16" t="s">
        <v>536</v>
      </c>
      <c r="D116" s="16" t="s">
        <v>475</v>
      </c>
      <c r="E116" s="16" t="s">
        <v>80</v>
      </c>
      <c r="F116" s="66">
        <f>ведомственная!G86</f>
        <v>70</v>
      </c>
    </row>
    <row r="117" spans="1:6" ht="30">
      <c r="A117" s="35" t="s">
        <v>492</v>
      </c>
      <c r="B117" s="16" t="s">
        <v>535</v>
      </c>
      <c r="C117" s="16" t="s">
        <v>536</v>
      </c>
      <c r="D117" s="16" t="s">
        <v>503</v>
      </c>
      <c r="E117" s="81"/>
      <c r="F117" s="68">
        <f>SUM(F118+F122+F126+F130+F134+F138)</f>
        <v>2629.9</v>
      </c>
    </row>
    <row r="118" spans="1:6" ht="30">
      <c r="A118" s="36" t="s">
        <v>493</v>
      </c>
      <c r="B118" s="16" t="s">
        <v>535</v>
      </c>
      <c r="C118" s="16" t="s">
        <v>536</v>
      </c>
      <c r="D118" s="16" t="s">
        <v>507</v>
      </c>
      <c r="E118" s="16"/>
      <c r="F118" s="68">
        <f>SUM(F119)</f>
        <v>780</v>
      </c>
    </row>
    <row r="119" spans="1:6" ht="23.25" customHeight="1">
      <c r="A119" s="11" t="s">
        <v>310</v>
      </c>
      <c r="B119" s="16" t="s">
        <v>535</v>
      </c>
      <c r="C119" s="16" t="s">
        <v>536</v>
      </c>
      <c r="D119" s="16" t="s">
        <v>508</v>
      </c>
      <c r="E119" s="16"/>
      <c r="F119" s="68">
        <f>SUM(F120)</f>
        <v>780</v>
      </c>
    </row>
    <row r="120" spans="1:6" ht="30">
      <c r="A120" s="11" t="s">
        <v>78</v>
      </c>
      <c r="B120" s="16" t="s">
        <v>535</v>
      </c>
      <c r="C120" s="16" t="s">
        <v>536</v>
      </c>
      <c r="D120" s="16" t="s">
        <v>508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535</v>
      </c>
      <c r="C121" s="16" t="s">
        <v>536</v>
      </c>
      <c r="D121" s="16" t="s">
        <v>508</v>
      </c>
      <c r="E121" s="16" t="s">
        <v>80</v>
      </c>
      <c r="F121" s="66">
        <f>ведомственная!G91</f>
        <v>780</v>
      </c>
    </row>
    <row r="122" spans="1:6" ht="45">
      <c r="A122" s="36" t="s">
        <v>494</v>
      </c>
      <c r="B122" s="16" t="s">
        <v>535</v>
      </c>
      <c r="C122" s="16" t="s">
        <v>536</v>
      </c>
      <c r="D122" s="16" t="s">
        <v>510</v>
      </c>
      <c r="E122" s="16"/>
      <c r="F122" s="68">
        <f>SUM(F123)</f>
        <v>591</v>
      </c>
    </row>
    <row r="123" spans="1:6" ht="21" customHeight="1">
      <c r="A123" s="11" t="s">
        <v>310</v>
      </c>
      <c r="B123" s="16" t="s">
        <v>535</v>
      </c>
      <c r="C123" s="16" t="s">
        <v>536</v>
      </c>
      <c r="D123" s="16" t="s">
        <v>511</v>
      </c>
      <c r="E123" s="16"/>
      <c r="F123" s="68">
        <f>SUM(F124)</f>
        <v>591</v>
      </c>
    </row>
    <row r="124" spans="1:6" ht="30">
      <c r="A124" s="11" t="s">
        <v>78</v>
      </c>
      <c r="B124" s="16" t="s">
        <v>535</v>
      </c>
      <c r="C124" s="16" t="s">
        <v>536</v>
      </c>
      <c r="D124" s="16" t="s">
        <v>511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535</v>
      </c>
      <c r="C125" s="16" t="s">
        <v>536</v>
      </c>
      <c r="D125" s="16" t="s">
        <v>511</v>
      </c>
      <c r="E125" s="16" t="s">
        <v>80</v>
      </c>
      <c r="F125" s="66">
        <f>ведомственная!G95</f>
        <v>591</v>
      </c>
    </row>
    <row r="126" spans="1:6" ht="30">
      <c r="A126" s="36" t="s">
        <v>479</v>
      </c>
      <c r="B126" s="16" t="s">
        <v>535</v>
      </c>
      <c r="C126" s="16" t="s">
        <v>536</v>
      </c>
      <c r="D126" s="16" t="s">
        <v>512</v>
      </c>
      <c r="E126" s="16"/>
      <c r="F126" s="68">
        <f>SUM(F127)</f>
        <v>24.2</v>
      </c>
    </row>
    <row r="127" spans="1:6" ht="23.25" customHeight="1">
      <c r="A127" s="11" t="s">
        <v>310</v>
      </c>
      <c r="B127" s="16" t="s">
        <v>535</v>
      </c>
      <c r="C127" s="16" t="s">
        <v>536</v>
      </c>
      <c r="D127" s="16" t="s">
        <v>513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535</v>
      </c>
      <c r="C128" s="16" t="s">
        <v>536</v>
      </c>
      <c r="D128" s="16" t="s">
        <v>513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535</v>
      </c>
      <c r="C129" s="16" t="s">
        <v>536</v>
      </c>
      <c r="D129" s="16" t="s">
        <v>513</v>
      </c>
      <c r="E129" s="16" t="s">
        <v>80</v>
      </c>
      <c r="F129" s="66">
        <f>ведомственная!G99</f>
        <v>24.2</v>
      </c>
    </row>
    <row r="130" spans="1:6" ht="30">
      <c r="A130" s="36" t="s">
        <v>500</v>
      </c>
      <c r="B130" s="16" t="s">
        <v>535</v>
      </c>
      <c r="C130" s="16" t="s">
        <v>536</v>
      </c>
      <c r="D130" s="16" t="s">
        <v>514</v>
      </c>
      <c r="E130" s="16"/>
      <c r="F130" s="68">
        <f>SUM(F131)</f>
        <v>180.1</v>
      </c>
    </row>
    <row r="131" spans="1:6" ht="21" customHeight="1">
      <c r="A131" s="11" t="s">
        <v>310</v>
      </c>
      <c r="B131" s="16" t="s">
        <v>535</v>
      </c>
      <c r="C131" s="16" t="s">
        <v>536</v>
      </c>
      <c r="D131" s="16" t="s">
        <v>515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535</v>
      </c>
      <c r="C132" s="16" t="s">
        <v>536</v>
      </c>
      <c r="D132" s="16" t="s">
        <v>515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535</v>
      </c>
      <c r="C133" s="16" t="s">
        <v>536</v>
      </c>
      <c r="D133" s="16" t="s">
        <v>515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520</v>
      </c>
      <c r="B134" s="16" t="s">
        <v>535</v>
      </c>
      <c r="C134" s="16" t="s">
        <v>536</v>
      </c>
      <c r="D134" s="16" t="s">
        <v>516</v>
      </c>
      <c r="E134" s="16"/>
      <c r="F134" s="68">
        <f>SUM(F135)</f>
        <v>1012.8</v>
      </c>
    </row>
    <row r="135" spans="1:6" ht="19.5" customHeight="1">
      <c r="A135" s="11" t="s">
        <v>310</v>
      </c>
      <c r="B135" s="16" t="s">
        <v>535</v>
      </c>
      <c r="C135" s="16" t="s">
        <v>536</v>
      </c>
      <c r="D135" s="16" t="s">
        <v>517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535</v>
      </c>
      <c r="C136" s="16" t="s">
        <v>536</v>
      </c>
      <c r="D136" s="16" t="s">
        <v>517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535</v>
      </c>
      <c r="C137" s="16" t="s">
        <v>536</v>
      </c>
      <c r="D137" s="16" t="s">
        <v>517</v>
      </c>
      <c r="E137" s="16" t="s">
        <v>80</v>
      </c>
      <c r="F137" s="66">
        <f>ведомственная!G107</f>
        <v>1012.8</v>
      </c>
    </row>
    <row r="138" spans="1:6" ht="45">
      <c r="A138" s="36" t="s">
        <v>501</v>
      </c>
      <c r="B138" s="16" t="s">
        <v>535</v>
      </c>
      <c r="C138" s="16" t="s">
        <v>536</v>
      </c>
      <c r="D138" s="16" t="s">
        <v>518</v>
      </c>
      <c r="E138" s="16"/>
      <c r="F138" s="68">
        <f>SUM(F139)</f>
        <v>41.8</v>
      </c>
    </row>
    <row r="139" spans="1:6" ht="21" customHeight="1">
      <c r="A139" s="11" t="s">
        <v>310</v>
      </c>
      <c r="B139" s="16" t="s">
        <v>535</v>
      </c>
      <c r="C139" s="16" t="s">
        <v>536</v>
      </c>
      <c r="D139" s="16" t="s">
        <v>519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535</v>
      </c>
      <c r="C140" s="16" t="s">
        <v>536</v>
      </c>
      <c r="D140" s="16" t="s">
        <v>519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535</v>
      </c>
      <c r="C141" s="16" t="s">
        <v>536</v>
      </c>
      <c r="D141" s="16" t="s">
        <v>519</v>
      </c>
      <c r="E141" s="16" t="s">
        <v>80</v>
      </c>
      <c r="F141" s="66">
        <f>ведомственная!G111</f>
        <v>41.8</v>
      </c>
    </row>
    <row r="142" spans="1:6" ht="15">
      <c r="A142" s="109" t="s">
        <v>587</v>
      </c>
      <c r="B142" s="16" t="s">
        <v>535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588</v>
      </c>
      <c r="B143" s="16" t="s">
        <v>535</v>
      </c>
      <c r="C143" s="16" t="s">
        <v>127</v>
      </c>
      <c r="D143" s="16" t="s">
        <v>427</v>
      </c>
      <c r="E143" s="109"/>
      <c r="F143" s="110">
        <f>SUM(F144)</f>
        <v>63.3</v>
      </c>
    </row>
    <row r="144" spans="1:6" ht="60">
      <c r="A144" s="11" t="s">
        <v>589</v>
      </c>
      <c r="B144" s="16" t="s">
        <v>535</v>
      </c>
      <c r="C144" s="16" t="s">
        <v>127</v>
      </c>
      <c r="D144" s="16" t="s">
        <v>590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535</v>
      </c>
      <c r="C145" s="16" t="s">
        <v>127</v>
      </c>
      <c r="D145" s="16" t="s">
        <v>590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535</v>
      </c>
      <c r="C146" s="16" t="s">
        <v>127</v>
      </c>
      <c r="D146" s="16" t="s">
        <v>590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544</v>
      </c>
      <c r="B147" s="82" t="s">
        <v>535</v>
      </c>
      <c r="C147" s="82" t="s">
        <v>542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535</v>
      </c>
      <c r="C148" s="16" t="s">
        <v>542</v>
      </c>
      <c r="D148" s="16" t="s">
        <v>180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535</v>
      </c>
      <c r="C149" s="16" t="s">
        <v>542</v>
      </c>
      <c r="D149" s="16" t="s">
        <v>165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535</v>
      </c>
      <c r="C150" s="16" t="s">
        <v>542</v>
      </c>
      <c r="D150" s="16" t="s">
        <v>366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535</v>
      </c>
      <c r="C151" s="16" t="s">
        <v>542</v>
      </c>
      <c r="D151" s="16" t="s">
        <v>366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535</v>
      </c>
      <c r="C152" s="16" t="s">
        <v>542</v>
      </c>
      <c r="D152" s="16" t="s">
        <v>366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535</v>
      </c>
      <c r="C153" s="16" t="s">
        <v>542</v>
      </c>
      <c r="D153" s="16" t="s">
        <v>166</v>
      </c>
      <c r="E153" s="16"/>
      <c r="F153" s="65">
        <f>SUM(F154)</f>
        <v>1333.8</v>
      </c>
    </row>
    <row r="154" spans="1:6" ht="30">
      <c r="A154" s="11" t="s">
        <v>568</v>
      </c>
      <c r="B154" s="16" t="s">
        <v>535</v>
      </c>
      <c r="C154" s="16" t="s">
        <v>542</v>
      </c>
      <c r="D154" s="16" t="s">
        <v>292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535</v>
      </c>
      <c r="C155" s="16" t="s">
        <v>542</v>
      </c>
      <c r="D155" s="16" t="s">
        <v>292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535</v>
      </c>
      <c r="C156" s="16" t="s">
        <v>542</v>
      </c>
      <c r="D156" s="16" t="s">
        <v>292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535</v>
      </c>
      <c r="C157" s="16" t="s">
        <v>542</v>
      </c>
      <c r="D157" s="16" t="s">
        <v>292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535</v>
      </c>
      <c r="C158" s="16" t="s">
        <v>542</v>
      </c>
      <c r="D158" s="16" t="s">
        <v>292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526</v>
      </c>
      <c r="B159" s="16" t="s">
        <v>535</v>
      </c>
      <c r="C159" s="16" t="s">
        <v>542</v>
      </c>
      <c r="D159" s="16" t="s">
        <v>158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535</v>
      </c>
      <c r="C160" s="16" t="s">
        <v>542</v>
      </c>
      <c r="D160" s="16" t="s">
        <v>159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535</v>
      </c>
      <c r="C161" s="16" t="s">
        <v>542</v>
      </c>
      <c r="D161" s="16" t="s">
        <v>161</v>
      </c>
      <c r="E161" s="82"/>
      <c r="F161" s="68">
        <f>SUM(F162)</f>
        <v>4603.500000000001</v>
      </c>
    </row>
    <row r="162" spans="1:6" s="3" customFormat="1" ht="33" customHeight="1">
      <c r="A162" s="12" t="s">
        <v>433</v>
      </c>
      <c r="B162" s="16" t="s">
        <v>535</v>
      </c>
      <c r="C162" s="16" t="s">
        <v>542</v>
      </c>
      <c r="D162" s="16" t="s">
        <v>162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535</v>
      </c>
      <c r="C163" s="16" t="s">
        <v>542</v>
      </c>
      <c r="D163" s="16" t="s">
        <v>162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535</v>
      </c>
      <c r="C164" s="16" t="s">
        <v>542</v>
      </c>
      <c r="D164" s="16" t="s">
        <v>162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535</v>
      </c>
      <c r="C165" s="16" t="s">
        <v>542</v>
      </c>
      <c r="D165" s="16" t="s">
        <v>162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535</v>
      </c>
      <c r="C166" s="16" t="s">
        <v>542</v>
      </c>
      <c r="D166" s="16" t="s">
        <v>162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535</v>
      </c>
      <c r="C167" s="16" t="s">
        <v>542</v>
      </c>
      <c r="D167" s="16" t="s">
        <v>162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535</v>
      </c>
      <c r="C168" s="16" t="s">
        <v>542</v>
      </c>
      <c r="D168" s="16" t="s">
        <v>162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535</v>
      </c>
      <c r="C169" s="83" t="s">
        <v>542</v>
      </c>
      <c r="D169" s="83" t="s">
        <v>164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535</v>
      </c>
      <c r="C170" s="83" t="s">
        <v>542</v>
      </c>
      <c r="D170" s="83" t="s">
        <v>164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535</v>
      </c>
      <c r="C171" s="83" t="s">
        <v>542</v>
      </c>
      <c r="D171" s="83" t="s">
        <v>164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492</v>
      </c>
      <c r="B172" s="83" t="s">
        <v>535</v>
      </c>
      <c r="C172" s="83" t="s">
        <v>542</v>
      </c>
      <c r="D172" s="16" t="s">
        <v>503</v>
      </c>
      <c r="E172" s="83"/>
      <c r="F172" s="65">
        <f>SUM(F173+F177+F181+F185+F192)</f>
        <v>596.4</v>
      </c>
    </row>
    <row r="173" spans="1:6" s="6" customFormat="1" ht="30">
      <c r="A173" s="36" t="s">
        <v>493</v>
      </c>
      <c r="B173" s="83" t="s">
        <v>535</v>
      </c>
      <c r="C173" s="83" t="s">
        <v>542</v>
      </c>
      <c r="D173" s="16" t="s">
        <v>507</v>
      </c>
      <c r="E173" s="83"/>
      <c r="F173" s="65">
        <f>SUM(F174)</f>
        <v>163</v>
      </c>
    </row>
    <row r="174" spans="1:6" s="6" customFormat="1" ht="21" customHeight="1">
      <c r="A174" s="11" t="s">
        <v>310</v>
      </c>
      <c r="B174" s="83" t="s">
        <v>535</v>
      </c>
      <c r="C174" s="83" t="s">
        <v>542</v>
      </c>
      <c r="D174" s="16" t="s">
        <v>508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535</v>
      </c>
      <c r="C175" s="83" t="s">
        <v>542</v>
      </c>
      <c r="D175" s="16" t="s">
        <v>508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535</v>
      </c>
      <c r="C176" s="83" t="s">
        <v>542</v>
      </c>
      <c r="D176" s="16" t="s">
        <v>508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494</v>
      </c>
      <c r="B177" s="83" t="s">
        <v>535</v>
      </c>
      <c r="C177" s="83" t="s">
        <v>542</v>
      </c>
      <c r="D177" s="16" t="s">
        <v>510</v>
      </c>
      <c r="E177" s="83"/>
      <c r="F177" s="65">
        <f>SUM(F178)</f>
        <v>260</v>
      </c>
    </row>
    <row r="178" spans="1:6" s="6" customFormat="1" ht="23.25" customHeight="1">
      <c r="A178" s="11" t="s">
        <v>310</v>
      </c>
      <c r="B178" s="83" t="s">
        <v>535</v>
      </c>
      <c r="C178" s="83" t="s">
        <v>542</v>
      </c>
      <c r="D178" s="16" t="s">
        <v>511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535</v>
      </c>
      <c r="C179" s="83" t="s">
        <v>542</v>
      </c>
      <c r="D179" s="16" t="s">
        <v>511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535</v>
      </c>
      <c r="C180" s="83" t="s">
        <v>542</v>
      </c>
      <c r="D180" s="16" t="s">
        <v>511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502</v>
      </c>
      <c r="B181" s="83" t="s">
        <v>535</v>
      </c>
      <c r="C181" s="83" t="s">
        <v>542</v>
      </c>
      <c r="D181" s="16" t="s">
        <v>512</v>
      </c>
      <c r="E181" s="83"/>
      <c r="F181" s="65">
        <f>SUM(F182)</f>
        <v>20</v>
      </c>
    </row>
    <row r="182" spans="1:6" s="6" customFormat="1" ht="23.25" customHeight="1">
      <c r="A182" s="11" t="s">
        <v>310</v>
      </c>
      <c r="B182" s="83" t="s">
        <v>535</v>
      </c>
      <c r="C182" s="83" t="s">
        <v>542</v>
      </c>
      <c r="D182" s="16" t="s">
        <v>513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535</v>
      </c>
      <c r="C183" s="83" t="s">
        <v>542</v>
      </c>
      <c r="D183" s="16" t="s">
        <v>513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535</v>
      </c>
      <c r="C184" s="83" t="s">
        <v>542</v>
      </c>
      <c r="D184" s="16" t="s">
        <v>513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500</v>
      </c>
      <c r="B185" s="83" t="s">
        <v>535</v>
      </c>
      <c r="C185" s="83" t="s">
        <v>542</v>
      </c>
      <c r="D185" s="16" t="s">
        <v>514</v>
      </c>
      <c r="E185" s="83"/>
      <c r="F185" s="65">
        <f>SUM(F186+F189)</f>
        <v>18.5</v>
      </c>
    </row>
    <row r="186" spans="1:6" s="6" customFormat="1" ht="18.75" customHeight="1">
      <c r="A186" s="11" t="s">
        <v>310</v>
      </c>
      <c r="B186" s="83" t="s">
        <v>535</v>
      </c>
      <c r="C186" s="83" t="s">
        <v>542</v>
      </c>
      <c r="D186" s="16" t="s">
        <v>515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535</v>
      </c>
      <c r="C187" s="83" t="s">
        <v>542</v>
      </c>
      <c r="D187" s="16" t="s">
        <v>515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535</v>
      </c>
      <c r="C188" s="83" t="s">
        <v>542</v>
      </c>
      <c r="D188" s="16" t="s">
        <v>515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535</v>
      </c>
      <c r="C189" s="83" t="s">
        <v>542</v>
      </c>
      <c r="D189" s="16" t="s">
        <v>367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535</v>
      </c>
      <c r="C190" s="83" t="s">
        <v>542</v>
      </c>
      <c r="D190" s="16" t="s">
        <v>367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535</v>
      </c>
      <c r="C191" s="83" t="s">
        <v>542</v>
      </c>
      <c r="D191" s="16" t="s">
        <v>367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520</v>
      </c>
      <c r="B192" s="83" t="s">
        <v>535</v>
      </c>
      <c r="C192" s="83" t="s">
        <v>542</v>
      </c>
      <c r="D192" s="16" t="s">
        <v>516</v>
      </c>
      <c r="E192" s="83"/>
      <c r="F192" s="65">
        <f>SUM(F193)</f>
        <v>134.9</v>
      </c>
    </row>
    <row r="193" spans="1:6" s="6" customFormat="1" ht="15">
      <c r="A193" s="11" t="s">
        <v>310</v>
      </c>
      <c r="B193" s="83" t="s">
        <v>535</v>
      </c>
      <c r="C193" s="83" t="s">
        <v>542</v>
      </c>
      <c r="D193" s="16" t="s">
        <v>517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535</v>
      </c>
      <c r="C194" s="83" t="s">
        <v>542</v>
      </c>
      <c r="D194" s="16" t="s">
        <v>517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535</v>
      </c>
      <c r="C195" s="83" t="s">
        <v>542</v>
      </c>
      <c r="D195" s="16" t="s">
        <v>517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481</v>
      </c>
      <c r="B196" s="16" t="s">
        <v>535</v>
      </c>
      <c r="C196" s="16" t="s">
        <v>537</v>
      </c>
      <c r="D196" s="16"/>
      <c r="E196" s="16"/>
      <c r="F196" s="68">
        <f>SUM(F197)</f>
        <v>3746.6</v>
      </c>
    </row>
    <row r="197" spans="1:6" s="3" customFormat="1" ht="30">
      <c r="A197" s="27" t="s">
        <v>480</v>
      </c>
      <c r="B197" s="16" t="s">
        <v>535</v>
      </c>
      <c r="C197" s="16" t="s">
        <v>537</v>
      </c>
      <c r="D197" s="16" t="s">
        <v>167</v>
      </c>
      <c r="E197" s="16"/>
      <c r="F197" s="68">
        <f>SUM(F198)</f>
        <v>3746.6</v>
      </c>
    </row>
    <row r="198" spans="1:6" s="3" customFormat="1" ht="30">
      <c r="A198" s="27" t="s">
        <v>169</v>
      </c>
      <c r="B198" s="16" t="s">
        <v>535</v>
      </c>
      <c r="C198" s="16" t="s">
        <v>537</v>
      </c>
      <c r="D198" s="16" t="s">
        <v>168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535</v>
      </c>
      <c r="C199" s="16" t="s">
        <v>537</v>
      </c>
      <c r="D199" s="16" t="s">
        <v>168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535</v>
      </c>
      <c r="C200" s="16" t="s">
        <v>537</v>
      </c>
      <c r="D200" s="16" t="s">
        <v>168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556</v>
      </c>
      <c r="B201" s="16" t="s">
        <v>535</v>
      </c>
      <c r="C201" s="16" t="s">
        <v>552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535</v>
      </c>
      <c r="C202" s="16" t="s">
        <v>552</v>
      </c>
      <c r="D202" s="16" t="s">
        <v>170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535</v>
      </c>
      <c r="C203" s="82" t="s">
        <v>552</v>
      </c>
      <c r="D203" s="16" t="s">
        <v>171</v>
      </c>
      <c r="E203" s="82"/>
      <c r="F203" s="68">
        <f>SUM(F204)</f>
        <v>100</v>
      </c>
    </row>
    <row r="204" spans="1:6" s="3" customFormat="1" ht="15.75">
      <c r="A204" s="12" t="s">
        <v>557</v>
      </c>
      <c r="B204" s="82" t="s">
        <v>535</v>
      </c>
      <c r="C204" s="82" t="s">
        <v>552</v>
      </c>
      <c r="D204" s="16" t="s">
        <v>172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535</v>
      </c>
      <c r="C205" s="16" t="s">
        <v>552</v>
      </c>
      <c r="D205" s="16" t="s">
        <v>172</v>
      </c>
      <c r="E205" s="16" t="s">
        <v>84</v>
      </c>
      <c r="F205" s="68">
        <f>SUM(F206)</f>
        <v>100</v>
      </c>
    </row>
    <row r="206" spans="1:6" ht="15">
      <c r="A206" s="12" t="s">
        <v>583</v>
      </c>
      <c r="B206" s="82" t="s">
        <v>535</v>
      </c>
      <c r="C206" s="82" t="s">
        <v>552</v>
      </c>
      <c r="D206" s="16" t="s">
        <v>172</v>
      </c>
      <c r="E206" s="82" t="s">
        <v>582</v>
      </c>
      <c r="F206" s="66">
        <f>ведомственная!G127</f>
        <v>100</v>
      </c>
    </row>
    <row r="207" spans="1:6" ht="15">
      <c r="A207" s="12" t="s">
        <v>538</v>
      </c>
      <c r="B207" s="82" t="s">
        <v>535</v>
      </c>
      <c r="C207" s="82" t="s">
        <v>567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148</v>
      </c>
      <c r="B208" s="82" t="s">
        <v>535</v>
      </c>
      <c r="C208" s="82" t="s">
        <v>567</v>
      </c>
      <c r="D208" s="82" t="s">
        <v>173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535</v>
      </c>
      <c r="C209" s="16" t="s">
        <v>567</v>
      </c>
      <c r="D209" s="82" t="s">
        <v>174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535</v>
      </c>
      <c r="C210" s="16" t="s">
        <v>567</v>
      </c>
      <c r="D210" s="82" t="s">
        <v>174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535</v>
      </c>
      <c r="C211" s="16" t="s">
        <v>567</v>
      </c>
      <c r="D211" s="82" t="s">
        <v>174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535</v>
      </c>
      <c r="C212" s="16" t="s">
        <v>567</v>
      </c>
      <c r="D212" s="82" t="s">
        <v>174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535</v>
      </c>
      <c r="C213" s="16" t="s">
        <v>567</v>
      </c>
      <c r="D213" s="82" t="s">
        <v>174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535</v>
      </c>
      <c r="C214" s="16" t="s">
        <v>567</v>
      </c>
      <c r="D214" s="82" t="s">
        <v>174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535</v>
      </c>
      <c r="C215" s="16" t="s">
        <v>567</v>
      </c>
      <c r="D215" s="82" t="s">
        <v>174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535</v>
      </c>
      <c r="C216" s="16" t="s">
        <v>567</v>
      </c>
      <c r="D216" s="82" t="s">
        <v>175</v>
      </c>
      <c r="E216" s="16"/>
      <c r="F216" s="65">
        <f>SUM(F217)</f>
        <v>446</v>
      </c>
    </row>
    <row r="217" spans="1:6" ht="15">
      <c r="A217" s="11" t="s">
        <v>82</v>
      </c>
      <c r="B217" s="16" t="s">
        <v>535</v>
      </c>
      <c r="C217" s="16" t="s">
        <v>567</v>
      </c>
      <c r="D217" s="82" t="s">
        <v>175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535</v>
      </c>
      <c r="C218" s="16" t="s">
        <v>567</v>
      </c>
      <c r="D218" s="82" t="s">
        <v>175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535</v>
      </c>
      <c r="C219" s="16" t="s">
        <v>567</v>
      </c>
      <c r="D219" s="16" t="s">
        <v>170</v>
      </c>
      <c r="E219" s="16"/>
      <c r="F219" s="65">
        <f>SUM(F220+F227+F236+F241)</f>
        <v>1536.7</v>
      </c>
    </row>
    <row r="220" spans="1:6" ht="30">
      <c r="A220" s="11" t="s">
        <v>294</v>
      </c>
      <c r="B220" s="16" t="s">
        <v>535</v>
      </c>
      <c r="C220" s="16" t="s">
        <v>567</v>
      </c>
      <c r="D220" s="16" t="s">
        <v>295</v>
      </c>
      <c r="E220" s="16"/>
      <c r="F220" s="65">
        <f>SUM(F221)</f>
        <v>1127.3</v>
      </c>
    </row>
    <row r="221" spans="1:6" ht="15">
      <c r="A221" s="11" t="s">
        <v>154</v>
      </c>
      <c r="B221" s="16" t="s">
        <v>535</v>
      </c>
      <c r="C221" s="16" t="s">
        <v>567</v>
      </c>
      <c r="D221" s="16" t="s">
        <v>296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535</v>
      </c>
      <c r="C222" s="16" t="s">
        <v>567</v>
      </c>
      <c r="D222" s="16" t="s">
        <v>296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535</v>
      </c>
      <c r="C223" s="16" t="s">
        <v>567</v>
      </c>
      <c r="D223" s="16" t="s">
        <v>296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535</v>
      </c>
      <c r="C224" s="16" t="s">
        <v>567</v>
      </c>
      <c r="D224" s="16" t="s">
        <v>296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535</v>
      </c>
      <c r="C225" s="16" t="s">
        <v>567</v>
      </c>
      <c r="D225" s="16" t="s">
        <v>296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535</v>
      </c>
      <c r="C226" s="16" t="s">
        <v>567</v>
      </c>
      <c r="D226" s="16" t="s">
        <v>296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535</v>
      </c>
      <c r="C227" s="16" t="s">
        <v>567</v>
      </c>
      <c r="D227" s="16" t="s">
        <v>178</v>
      </c>
      <c r="E227" s="16"/>
      <c r="F227" s="65">
        <f>SUM(F228+F233)</f>
        <v>279.1</v>
      </c>
    </row>
    <row r="228" spans="1:6" ht="15">
      <c r="A228" s="11" t="s">
        <v>154</v>
      </c>
      <c r="B228" s="16" t="s">
        <v>535</v>
      </c>
      <c r="C228" s="16" t="s">
        <v>567</v>
      </c>
      <c r="D228" s="16" t="s">
        <v>179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535</v>
      </c>
      <c r="C229" s="16" t="s">
        <v>567</v>
      </c>
      <c r="D229" s="16" t="s">
        <v>179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535</v>
      </c>
      <c r="C230" s="16" t="s">
        <v>567</v>
      </c>
      <c r="D230" s="16" t="s">
        <v>179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535</v>
      </c>
      <c r="C231" s="16" t="s">
        <v>567</v>
      </c>
      <c r="D231" s="16" t="s">
        <v>179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535</v>
      </c>
      <c r="C232" s="16" t="s">
        <v>567</v>
      </c>
      <c r="D232" s="16" t="s">
        <v>179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535</v>
      </c>
      <c r="C233" s="83" t="s">
        <v>567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535</v>
      </c>
      <c r="C234" s="83" t="s">
        <v>567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535</v>
      </c>
      <c r="C235" s="83" t="s">
        <v>567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298</v>
      </c>
      <c r="B236" s="16" t="s">
        <v>535</v>
      </c>
      <c r="C236" s="16" t="s">
        <v>567</v>
      </c>
      <c r="D236" s="15" t="s">
        <v>297</v>
      </c>
      <c r="E236" s="16"/>
      <c r="F236" s="65">
        <f>SUM(F237)</f>
        <v>6</v>
      </c>
    </row>
    <row r="237" spans="1:6" ht="30">
      <c r="A237" s="11" t="s">
        <v>299</v>
      </c>
      <c r="B237" s="16" t="s">
        <v>535</v>
      </c>
      <c r="C237" s="16" t="s">
        <v>567</v>
      </c>
      <c r="D237" s="15" t="s">
        <v>300</v>
      </c>
      <c r="E237" s="16"/>
      <c r="F237" s="65">
        <f>SUM(F238)</f>
        <v>6</v>
      </c>
    </row>
    <row r="238" spans="1:6" ht="15">
      <c r="A238" s="11" t="s">
        <v>152</v>
      </c>
      <c r="B238" s="16" t="s">
        <v>535</v>
      </c>
      <c r="C238" s="16" t="s">
        <v>567</v>
      </c>
      <c r="D238" s="15" t="s">
        <v>301</v>
      </c>
      <c r="E238" s="16"/>
      <c r="F238" s="65">
        <f>SUM(F239)</f>
        <v>6</v>
      </c>
    </row>
    <row r="239" spans="1:6" ht="30">
      <c r="A239" s="11" t="s">
        <v>78</v>
      </c>
      <c r="B239" s="16" t="s">
        <v>535</v>
      </c>
      <c r="C239" s="16" t="s">
        <v>567</v>
      </c>
      <c r="D239" s="15" t="s">
        <v>301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535</v>
      </c>
      <c r="C240" s="16" t="s">
        <v>567</v>
      </c>
      <c r="D240" s="15" t="s">
        <v>301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535</v>
      </c>
      <c r="C241" s="16" t="s">
        <v>567</v>
      </c>
      <c r="D241" s="16" t="s">
        <v>176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535</v>
      </c>
      <c r="C242" s="16" t="s">
        <v>567</v>
      </c>
      <c r="D242" s="16" t="s">
        <v>177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535</v>
      </c>
      <c r="C243" s="16" t="s">
        <v>567</v>
      </c>
      <c r="D243" s="16" t="s">
        <v>177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535</v>
      </c>
      <c r="C244" s="16" t="s">
        <v>567</v>
      </c>
      <c r="D244" s="16" t="s">
        <v>177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290</v>
      </c>
      <c r="B245" s="83" t="s">
        <v>535</v>
      </c>
      <c r="C245" s="83" t="s">
        <v>567</v>
      </c>
      <c r="D245" s="83" t="s">
        <v>289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535</v>
      </c>
      <c r="C246" s="83" t="s">
        <v>567</v>
      </c>
      <c r="D246" s="83" t="s">
        <v>289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535</v>
      </c>
      <c r="C247" s="83" t="s">
        <v>567</v>
      </c>
      <c r="D247" s="83" t="s">
        <v>289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535</v>
      </c>
      <c r="C248" s="83" t="s">
        <v>567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535</v>
      </c>
      <c r="C249" s="83" t="s">
        <v>567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535</v>
      </c>
      <c r="C250" s="83" t="s">
        <v>567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310</v>
      </c>
      <c r="B251" s="83" t="s">
        <v>535</v>
      </c>
      <c r="C251" s="83" t="s">
        <v>567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535</v>
      </c>
      <c r="C252" s="83" t="s">
        <v>567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535</v>
      </c>
      <c r="C253" s="83" t="s">
        <v>567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464</v>
      </c>
      <c r="B254" s="16" t="s">
        <v>535</v>
      </c>
      <c r="C254" s="16" t="s">
        <v>567</v>
      </c>
      <c r="D254" s="16" t="s">
        <v>506</v>
      </c>
      <c r="E254" s="81"/>
      <c r="F254" s="65">
        <f>SUM(F259+F255)</f>
        <v>515</v>
      </c>
    </row>
    <row r="255" spans="1:6" s="6" customFormat="1" ht="75">
      <c r="A255" s="27" t="s">
        <v>465</v>
      </c>
      <c r="B255" s="83" t="s">
        <v>535</v>
      </c>
      <c r="C255" s="83" t="s">
        <v>567</v>
      </c>
      <c r="D255" s="83" t="s">
        <v>466</v>
      </c>
      <c r="E255" s="83"/>
      <c r="F255" s="65">
        <f>F256</f>
        <v>400</v>
      </c>
    </row>
    <row r="256" spans="1:6" s="6" customFormat="1" ht="15">
      <c r="A256" s="27" t="s">
        <v>310</v>
      </c>
      <c r="B256" s="83" t="s">
        <v>535</v>
      </c>
      <c r="C256" s="83" t="s">
        <v>567</v>
      </c>
      <c r="D256" s="83" t="s">
        <v>467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535</v>
      </c>
      <c r="C257" s="83" t="s">
        <v>567</v>
      </c>
      <c r="D257" s="83" t="s">
        <v>467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535</v>
      </c>
      <c r="C258" s="83" t="s">
        <v>567</v>
      </c>
      <c r="D258" s="83" t="s">
        <v>467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468</v>
      </c>
      <c r="B259" s="16" t="s">
        <v>535</v>
      </c>
      <c r="C259" s="16" t="s">
        <v>567</v>
      </c>
      <c r="D259" s="16" t="s">
        <v>469</v>
      </c>
      <c r="E259" s="16"/>
      <c r="F259" s="65">
        <f>SUM(F260)</f>
        <v>115</v>
      </c>
    </row>
    <row r="260" spans="1:6" s="6" customFormat="1" ht="15">
      <c r="A260" s="11" t="s">
        <v>310</v>
      </c>
      <c r="B260" s="16" t="s">
        <v>535</v>
      </c>
      <c r="C260" s="16" t="s">
        <v>567</v>
      </c>
      <c r="D260" s="16" t="s">
        <v>470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535</v>
      </c>
      <c r="C261" s="16" t="s">
        <v>567</v>
      </c>
      <c r="D261" s="16" t="s">
        <v>470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535</v>
      </c>
      <c r="C262" s="16" t="s">
        <v>567</v>
      </c>
      <c r="D262" s="16" t="s">
        <v>470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535</v>
      </c>
      <c r="C263" s="83" t="s">
        <v>567</v>
      </c>
      <c r="D263" s="83" t="s">
        <v>244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535</v>
      </c>
      <c r="C264" s="83" t="s">
        <v>567</v>
      </c>
      <c r="D264" s="83" t="s">
        <v>199</v>
      </c>
      <c r="E264" s="83"/>
      <c r="F264" s="65">
        <f>SUM(F265)</f>
        <v>210.6</v>
      </c>
    </row>
    <row r="265" spans="1:6" s="6" customFormat="1" ht="30">
      <c r="A265" s="11" t="s">
        <v>471</v>
      </c>
      <c r="B265" s="83" t="s">
        <v>535</v>
      </c>
      <c r="C265" s="83" t="s">
        <v>567</v>
      </c>
      <c r="D265" s="16" t="s">
        <v>245</v>
      </c>
      <c r="E265" s="16"/>
      <c r="F265" s="65">
        <f>SUM(F266)</f>
        <v>210.6</v>
      </c>
    </row>
    <row r="266" spans="1:6" s="6" customFormat="1" ht="15">
      <c r="A266" s="11" t="s">
        <v>310</v>
      </c>
      <c r="B266" s="83" t="s">
        <v>535</v>
      </c>
      <c r="C266" s="83" t="s">
        <v>567</v>
      </c>
      <c r="D266" s="16" t="s">
        <v>472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535</v>
      </c>
      <c r="C267" s="83" t="s">
        <v>567</v>
      </c>
      <c r="D267" s="16" t="s">
        <v>472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535</v>
      </c>
      <c r="C268" s="83" t="s">
        <v>567</v>
      </c>
      <c r="D268" s="16" t="s">
        <v>472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535</v>
      </c>
      <c r="C269" s="83" t="s">
        <v>567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535</v>
      </c>
      <c r="C270" s="83" t="s">
        <v>567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310</v>
      </c>
      <c r="B271" s="83" t="s">
        <v>535</v>
      </c>
      <c r="C271" s="83" t="s">
        <v>567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535</v>
      </c>
      <c r="C272" s="83" t="s">
        <v>567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535</v>
      </c>
      <c r="C273" s="83" t="s">
        <v>567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535</v>
      </c>
      <c r="C274" s="83" t="s">
        <v>567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535</v>
      </c>
      <c r="C275" s="83" t="s">
        <v>567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310</v>
      </c>
      <c r="B276" s="83" t="s">
        <v>535</v>
      </c>
      <c r="C276" s="83" t="s">
        <v>567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535</v>
      </c>
      <c r="C277" s="83" t="s">
        <v>567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535</v>
      </c>
      <c r="C278" s="83" t="s">
        <v>567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291</v>
      </c>
      <c r="B279" s="83" t="s">
        <v>535</v>
      </c>
      <c r="C279" s="83" t="s">
        <v>567</v>
      </c>
      <c r="D279" s="83" t="s">
        <v>200</v>
      </c>
      <c r="E279" s="83"/>
      <c r="F279" s="66">
        <f>SUM(F280)</f>
        <v>100</v>
      </c>
    </row>
    <row r="280" spans="1:6" s="6" customFormat="1" ht="45">
      <c r="A280" s="27" t="s">
        <v>287</v>
      </c>
      <c r="B280" s="83" t="s">
        <v>535</v>
      </c>
      <c r="C280" s="83" t="s">
        <v>567</v>
      </c>
      <c r="D280" s="83" t="s">
        <v>284</v>
      </c>
      <c r="E280" s="83"/>
      <c r="F280" s="66">
        <f>SUM(F281)</f>
        <v>100</v>
      </c>
    </row>
    <row r="281" spans="1:6" s="6" customFormat="1" ht="30">
      <c r="A281" s="27" t="s">
        <v>288</v>
      </c>
      <c r="B281" s="83" t="s">
        <v>535</v>
      </c>
      <c r="C281" s="83" t="s">
        <v>567</v>
      </c>
      <c r="D281" s="83" t="s">
        <v>285</v>
      </c>
      <c r="E281" s="83"/>
      <c r="F281" s="66">
        <f>SUM(F282)</f>
        <v>100</v>
      </c>
    </row>
    <row r="282" spans="1:6" s="6" customFormat="1" ht="15">
      <c r="A282" s="27" t="s">
        <v>310</v>
      </c>
      <c r="B282" s="83" t="s">
        <v>535</v>
      </c>
      <c r="C282" s="83" t="s">
        <v>567</v>
      </c>
      <c r="D282" s="83" t="s">
        <v>286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535</v>
      </c>
      <c r="C283" s="83" t="s">
        <v>567</v>
      </c>
      <c r="D283" s="83" t="s">
        <v>286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535</v>
      </c>
      <c r="C284" s="83" t="s">
        <v>567</v>
      </c>
      <c r="D284" s="83" t="s">
        <v>286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476</v>
      </c>
      <c r="B285" s="83" t="s">
        <v>535</v>
      </c>
      <c r="C285" s="83" t="s">
        <v>567</v>
      </c>
      <c r="D285" s="16" t="s">
        <v>505</v>
      </c>
      <c r="E285" s="81"/>
      <c r="F285" s="65">
        <f>SUM(F286+F290+F294)</f>
        <v>665</v>
      </c>
    </row>
    <row r="286" spans="1:6" s="6" customFormat="1" ht="77.25" customHeight="1">
      <c r="A286" s="35" t="s">
        <v>393</v>
      </c>
      <c r="B286" s="83" t="s">
        <v>535</v>
      </c>
      <c r="C286" s="83" t="s">
        <v>567</v>
      </c>
      <c r="D286" s="16" t="s">
        <v>482</v>
      </c>
      <c r="E286" s="16"/>
      <c r="F286" s="65">
        <f>SUM(F287)</f>
        <v>350</v>
      </c>
    </row>
    <row r="287" spans="1:6" s="6" customFormat="1" ht="24.75" customHeight="1">
      <c r="A287" s="11" t="s">
        <v>310</v>
      </c>
      <c r="B287" s="83" t="s">
        <v>535</v>
      </c>
      <c r="C287" s="83" t="s">
        <v>567</v>
      </c>
      <c r="D287" s="16" t="s">
        <v>483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535</v>
      </c>
      <c r="C288" s="83" t="s">
        <v>567</v>
      </c>
      <c r="D288" s="16" t="s">
        <v>483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535</v>
      </c>
      <c r="C289" s="83" t="s">
        <v>567</v>
      </c>
      <c r="D289" s="16" t="s">
        <v>483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484</v>
      </c>
      <c r="B290" s="83" t="s">
        <v>535</v>
      </c>
      <c r="C290" s="83" t="s">
        <v>567</v>
      </c>
      <c r="D290" s="16" t="s">
        <v>485</v>
      </c>
      <c r="E290" s="16"/>
      <c r="F290" s="65">
        <f>SUM(F291)</f>
        <v>185</v>
      </c>
    </row>
    <row r="291" spans="1:6" s="6" customFormat="1" ht="24" customHeight="1">
      <c r="A291" s="11" t="s">
        <v>310</v>
      </c>
      <c r="B291" s="83" t="s">
        <v>535</v>
      </c>
      <c r="C291" s="83" t="s">
        <v>567</v>
      </c>
      <c r="D291" s="16" t="s">
        <v>486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535</v>
      </c>
      <c r="C292" s="83" t="s">
        <v>567</v>
      </c>
      <c r="D292" s="16" t="s">
        <v>486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535</v>
      </c>
      <c r="C293" s="83" t="s">
        <v>567</v>
      </c>
      <c r="D293" s="16" t="s">
        <v>486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394</v>
      </c>
      <c r="B294" s="83" t="s">
        <v>535</v>
      </c>
      <c r="C294" s="83" t="s">
        <v>567</v>
      </c>
      <c r="D294" s="16" t="s">
        <v>487</v>
      </c>
      <c r="E294" s="16"/>
      <c r="F294" s="65">
        <f>SUM(F295)</f>
        <v>130</v>
      </c>
    </row>
    <row r="295" spans="1:6" s="6" customFormat="1" ht="15">
      <c r="A295" s="11" t="s">
        <v>310</v>
      </c>
      <c r="B295" s="83" t="s">
        <v>535</v>
      </c>
      <c r="C295" s="83" t="s">
        <v>567</v>
      </c>
      <c r="D295" s="16" t="s">
        <v>488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535</v>
      </c>
      <c r="C296" s="83" t="s">
        <v>567</v>
      </c>
      <c r="D296" s="16" t="s">
        <v>488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535</v>
      </c>
      <c r="C297" s="83" t="s">
        <v>567</v>
      </c>
      <c r="D297" s="16" t="s">
        <v>488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489</v>
      </c>
      <c r="B298" s="83" t="s">
        <v>535</v>
      </c>
      <c r="C298" s="83" t="s">
        <v>567</v>
      </c>
      <c r="D298" s="16" t="s">
        <v>504</v>
      </c>
      <c r="E298" s="81"/>
      <c r="F298" s="65">
        <f>SUM(F299)</f>
        <v>10</v>
      </c>
    </row>
    <row r="299" spans="1:6" s="6" customFormat="1" ht="60">
      <c r="A299" s="36" t="s">
        <v>490</v>
      </c>
      <c r="B299" s="83" t="s">
        <v>535</v>
      </c>
      <c r="C299" s="83" t="s">
        <v>567</v>
      </c>
      <c r="D299" s="16" t="s">
        <v>491</v>
      </c>
      <c r="E299" s="16"/>
      <c r="F299" s="65">
        <f>SUM(F300)</f>
        <v>10</v>
      </c>
    </row>
    <row r="300" spans="1:6" s="6" customFormat="1" ht="15">
      <c r="A300" s="11" t="s">
        <v>310</v>
      </c>
      <c r="B300" s="83" t="s">
        <v>535</v>
      </c>
      <c r="C300" s="83" t="s">
        <v>567</v>
      </c>
      <c r="D300" s="16" t="s">
        <v>509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535</v>
      </c>
      <c r="C301" s="83" t="s">
        <v>567</v>
      </c>
      <c r="D301" s="16" t="s">
        <v>509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535</v>
      </c>
      <c r="C302" s="83" t="s">
        <v>567</v>
      </c>
      <c r="D302" s="16" t="s">
        <v>509</v>
      </c>
      <c r="E302" s="16" t="s">
        <v>80</v>
      </c>
      <c r="F302" s="66">
        <f>ведомственная!G217</f>
        <v>10</v>
      </c>
    </row>
    <row r="303" spans="1:6" ht="28.5">
      <c r="A303" s="10" t="s">
        <v>560</v>
      </c>
      <c r="B303" s="81" t="s">
        <v>539</v>
      </c>
      <c r="C303" s="81"/>
      <c r="D303" s="81"/>
      <c r="E303" s="81"/>
      <c r="F303" s="64">
        <f>SUM(F304)</f>
        <v>1987.4</v>
      </c>
    </row>
    <row r="304" spans="1:6" ht="45">
      <c r="A304" s="11" t="s">
        <v>574</v>
      </c>
      <c r="B304" s="16" t="s">
        <v>539</v>
      </c>
      <c r="C304" s="16" t="s">
        <v>547</v>
      </c>
      <c r="D304" s="16"/>
      <c r="E304" s="16"/>
      <c r="F304" s="65">
        <f>SUM(F305)</f>
        <v>1987.4</v>
      </c>
    </row>
    <row r="305" spans="1:6" ht="30">
      <c r="A305" s="11" t="s">
        <v>148</v>
      </c>
      <c r="B305" s="16" t="s">
        <v>8</v>
      </c>
      <c r="C305" s="16" t="s">
        <v>547</v>
      </c>
      <c r="D305" s="16" t="s">
        <v>173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547</v>
      </c>
      <c r="D306" s="16" t="s">
        <v>174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547</v>
      </c>
      <c r="D307" s="16" t="s">
        <v>174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547</v>
      </c>
      <c r="D308" s="16" t="s">
        <v>174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547</v>
      </c>
      <c r="D309" s="16" t="s">
        <v>174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547</v>
      </c>
      <c r="D310" s="16" t="s">
        <v>174</v>
      </c>
      <c r="E310" s="16" t="s">
        <v>80</v>
      </c>
      <c r="F310" s="66">
        <f>ведомственная!G226</f>
        <v>148.8</v>
      </c>
    </row>
    <row r="311" spans="1:6" ht="45">
      <c r="A311" s="27" t="s">
        <v>151</v>
      </c>
      <c r="B311" s="83" t="s">
        <v>8</v>
      </c>
      <c r="C311" s="83" t="s">
        <v>547</v>
      </c>
      <c r="D311" s="16" t="s">
        <v>175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547</v>
      </c>
      <c r="D312" s="82" t="s">
        <v>175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547</v>
      </c>
      <c r="D313" s="82" t="s">
        <v>175</v>
      </c>
      <c r="E313" s="16" t="s">
        <v>85</v>
      </c>
      <c r="F313" s="66">
        <f>ведомственная!G229</f>
        <v>3.4</v>
      </c>
    </row>
    <row r="314" spans="1:6" ht="14.25">
      <c r="A314" s="10" t="s">
        <v>579</v>
      </c>
      <c r="B314" s="81" t="s">
        <v>536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536</v>
      </c>
      <c r="C315" s="83" t="s">
        <v>548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536</v>
      </c>
      <c r="C316" s="83" t="s">
        <v>548</v>
      </c>
      <c r="D316" s="83" t="s">
        <v>170</v>
      </c>
      <c r="E316" s="83"/>
      <c r="F316" s="67">
        <f>F317</f>
        <v>153.1</v>
      </c>
    </row>
    <row r="317" spans="1:6" ht="30">
      <c r="A317" s="27" t="s">
        <v>114</v>
      </c>
      <c r="B317" s="83" t="s">
        <v>536</v>
      </c>
      <c r="C317" s="83" t="s">
        <v>548</v>
      </c>
      <c r="D317" s="83" t="s">
        <v>178</v>
      </c>
      <c r="E317" s="83"/>
      <c r="F317" s="67">
        <f>F318</f>
        <v>153.1</v>
      </c>
    </row>
    <row r="318" spans="1:6" ht="15">
      <c r="A318" s="27" t="s">
        <v>154</v>
      </c>
      <c r="B318" s="83" t="s">
        <v>536</v>
      </c>
      <c r="C318" s="83" t="s">
        <v>548</v>
      </c>
      <c r="D318" s="83" t="s">
        <v>179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536</v>
      </c>
      <c r="C319" s="83" t="s">
        <v>548</v>
      </c>
      <c r="D319" s="83" t="s">
        <v>179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536</v>
      </c>
      <c r="C320" s="83" t="s">
        <v>548</v>
      </c>
      <c r="D320" s="83" t="s">
        <v>179</v>
      </c>
      <c r="E320" s="83" t="s">
        <v>131</v>
      </c>
      <c r="F320" s="67">
        <f>ведомственная!G236</f>
        <v>153.1</v>
      </c>
    </row>
    <row r="321" spans="1:6" ht="15">
      <c r="A321" s="11" t="s">
        <v>339</v>
      </c>
      <c r="B321" s="16" t="s">
        <v>536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536</v>
      </c>
      <c r="C322" s="16" t="s">
        <v>127</v>
      </c>
      <c r="D322" s="16" t="s">
        <v>180</v>
      </c>
      <c r="E322" s="81"/>
      <c r="F322" s="66">
        <f>ведомственная!G238</f>
        <v>1437.3999999999999</v>
      </c>
    </row>
    <row r="323" spans="1:6" ht="45">
      <c r="A323" s="11" t="s">
        <v>428</v>
      </c>
      <c r="B323" s="16" t="s">
        <v>536</v>
      </c>
      <c r="C323" s="16" t="s">
        <v>127</v>
      </c>
      <c r="D323" s="16" t="s">
        <v>427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536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536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536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536</v>
      </c>
      <c r="C327" s="16" t="s">
        <v>127</v>
      </c>
      <c r="D327" s="16" t="s">
        <v>165</v>
      </c>
      <c r="E327" s="83"/>
      <c r="F327" s="66">
        <f>SUM(F328)</f>
        <v>163.6</v>
      </c>
    </row>
    <row r="328" spans="1:6" ht="30">
      <c r="A328" s="11" t="s">
        <v>340</v>
      </c>
      <c r="B328" s="16" t="s">
        <v>536</v>
      </c>
      <c r="C328" s="16" t="s">
        <v>127</v>
      </c>
      <c r="D328" s="16" t="s">
        <v>341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536</v>
      </c>
      <c r="C329" s="16" t="s">
        <v>127</v>
      </c>
      <c r="D329" s="16" t="s">
        <v>341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536</v>
      </c>
      <c r="C330" s="16" t="s">
        <v>127</v>
      </c>
      <c r="D330" s="16" t="s">
        <v>341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536</v>
      </c>
      <c r="C331" s="83" t="s">
        <v>542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536</v>
      </c>
      <c r="C332" s="83" t="s">
        <v>542</v>
      </c>
      <c r="D332" s="83" t="s">
        <v>180</v>
      </c>
      <c r="E332" s="83"/>
      <c r="F332" s="66">
        <f>F333</f>
        <v>300</v>
      </c>
    </row>
    <row r="333" spans="1:6" ht="30">
      <c r="A333" s="27" t="s">
        <v>44</v>
      </c>
      <c r="B333" s="83" t="s">
        <v>536</v>
      </c>
      <c r="C333" s="83" t="s">
        <v>542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536</v>
      </c>
      <c r="C334" s="83" t="s">
        <v>542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536</v>
      </c>
      <c r="C335" s="83" t="s">
        <v>542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536</v>
      </c>
      <c r="C336" s="83" t="s">
        <v>542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536</v>
      </c>
      <c r="C337" s="16" t="s">
        <v>547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536</v>
      </c>
      <c r="C338" s="16" t="s">
        <v>547</v>
      </c>
      <c r="D338" s="16" t="s">
        <v>180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536</v>
      </c>
      <c r="C339" s="16" t="s">
        <v>547</v>
      </c>
      <c r="D339" s="16" t="s">
        <v>181</v>
      </c>
      <c r="E339" s="16"/>
      <c r="F339" s="65">
        <f>SUM(F340)</f>
        <v>0</v>
      </c>
    </row>
    <row r="340" spans="1:6" s="3" customFormat="1" ht="45" hidden="1">
      <c r="A340" s="26" t="s">
        <v>246</v>
      </c>
      <c r="B340" s="16" t="s">
        <v>536</v>
      </c>
      <c r="C340" s="16" t="s">
        <v>547</v>
      </c>
      <c r="D340" s="16" t="s">
        <v>417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536</v>
      </c>
      <c r="C341" s="16" t="s">
        <v>547</v>
      </c>
      <c r="D341" s="16" t="s">
        <v>417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536</v>
      </c>
      <c r="C342" s="16" t="s">
        <v>547</v>
      </c>
      <c r="D342" s="16" t="s">
        <v>417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536</v>
      </c>
      <c r="C343" s="16" t="s">
        <v>547</v>
      </c>
      <c r="D343" s="16" t="s">
        <v>190</v>
      </c>
      <c r="E343" s="16"/>
      <c r="F343" s="66">
        <f>SUM(F344)</f>
        <v>12939</v>
      </c>
    </row>
    <row r="344" spans="1:6" s="3" customFormat="1" ht="30">
      <c r="A344" s="27" t="s">
        <v>191</v>
      </c>
      <c r="B344" s="16" t="s">
        <v>536</v>
      </c>
      <c r="C344" s="16" t="s">
        <v>547</v>
      </c>
      <c r="D344" s="16" t="s">
        <v>192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536</v>
      </c>
      <c r="C345" s="16" t="s">
        <v>547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536</v>
      </c>
      <c r="C346" s="16" t="s">
        <v>547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561</v>
      </c>
      <c r="B347" s="16" t="s">
        <v>536</v>
      </c>
      <c r="C347" s="16" t="s">
        <v>547</v>
      </c>
      <c r="D347" s="16" t="s">
        <v>35</v>
      </c>
      <c r="E347" s="16" t="s">
        <v>585</v>
      </c>
      <c r="F347" s="66">
        <f>SUM(ведомственная!G263)</f>
        <v>12939</v>
      </c>
    </row>
    <row r="348" spans="1:6" s="3" customFormat="1" ht="45">
      <c r="A348" s="27" t="s">
        <v>282</v>
      </c>
      <c r="B348" s="16" t="s">
        <v>536</v>
      </c>
      <c r="C348" s="16" t="s">
        <v>547</v>
      </c>
      <c r="D348" s="16" t="s">
        <v>279</v>
      </c>
      <c r="E348" s="16"/>
      <c r="F348" s="66">
        <f>SUM(F349)</f>
        <v>6941.7</v>
      </c>
    </row>
    <row r="349" spans="1:6" s="3" customFormat="1" ht="90">
      <c r="A349" s="27" t="s">
        <v>283</v>
      </c>
      <c r="B349" s="16" t="s">
        <v>536</v>
      </c>
      <c r="C349" s="16" t="s">
        <v>547</v>
      </c>
      <c r="D349" s="16" t="s">
        <v>280</v>
      </c>
      <c r="E349" s="16"/>
      <c r="F349" s="66">
        <f>SUM(F350+F353)</f>
        <v>6941.7</v>
      </c>
    </row>
    <row r="350" spans="1:6" s="3" customFormat="1" ht="45">
      <c r="A350" s="27" t="s">
        <v>246</v>
      </c>
      <c r="B350" s="16" t="s">
        <v>536</v>
      </c>
      <c r="C350" s="16" t="s">
        <v>547</v>
      </c>
      <c r="D350" s="16" t="s">
        <v>281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536</v>
      </c>
      <c r="C351" s="16" t="s">
        <v>547</v>
      </c>
      <c r="D351" s="16" t="s">
        <v>281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536</v>
      </c>
      <c r="C352" s="83" t="s">
        <v>547</v>
      </c>
      <c r="D352" s="83" t="s">
        <v>281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591</v>
      </c>
      <c r="B353" s="83" t="s">
        <v>536</v>
      </c>
      <c r="C353" s="83" t="s">
        <v>547</v>
      </c>
      <c r="D353" s="83" t="s">
        <v>592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536</v>
      </c>
      <c r="C354" s="83" t="s">
        <v>547</v>
      </c>
      <c r="D354" s="83" t="s">
        <v>592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536</v>
      </c>
      <c r="C355" s="83" t="s">
        <v>547</v>
      </c>
      <c r="D355" s="83" t="s">
        <v>592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580</v>
      </c>
      <c r="B356" s="83" t="s">
        <v>536</v>
      </c>
      <c r="C356" s="83" t="s">
        <v>581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536</v>
      </c>
      <c r="C357" s="83" t="s">
        <v>581</v>
      </c>
      <c r="D357" s="83" t="s">
        <v>170</v>
      </c>
      <c r="E357" s="83"/>
      <c r="F357" s="111">
        <f>SUM(F358)</f>
        <v>400.2</v>
      </c>
    </row>
    <row r="358" spans="1:6" s="6" customFormat="1" ht="30">
      <c r="A358" s="27" t="s">
        <v>294</v>
      </c>
      <c r="B358" s="83" t="s">
        <v>536</v>
      </c>
      <c r="C358" s="83" t="s">
        <v>581</v>
      </c>
      <c r="D358" s="83" t="s">
        <v>295</v>
      </c>
      <c r="E358" s="83"/>
      <c r="F358" s="111">
        <f>SUM(F359)</f>
        <v>400.2</v>
      </c>
    </row>
    <row r="359" spans="1:6" s="6" customFormat="1" ht="15">
      <c r="A359" s="27" t="s">
        <v>154</v>
      </c>
      <c r="B359" s="83" t="s">
        <v>536</v>
      </c>
      <c r="C359" s="83" t="s">
        <v>581</v>
      </c>
      <c r="D359" s="83" t="s">
        <v>296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536</v>
      </c>
      <c r="C360" s="83" t="s">
        <v>581</v>
      </c>
      <c r="D360" s="83" t="s">
        <v>296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536</v>
      </c>
      <c r="C361" s="16" t="s">
        <v>581</v>
      </c>
      <c r="D361" s="16" t="s">
        <v>296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536</v>
      </c>
      <c r="C362" s="16" t="s">
        <v>581</v>
      </c>
      <c r="D362" s="16" t="s">
        <v>296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536</v>
      </c>
      <c r="C363" s="16" t="s">
        <v>581</v>
      </c>
      <c r="D363" s="16" t="s">
        <v>296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536</v>
      </c>
      <c r="C364" s="16" t="s">
        <v>581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272</v>
      </c>
      <c r="B365" s="16" t="s">
        <v>536</v>
      </c>
      <c r="C365" s="16" t="s">
        <v>581</v>
      </c>
      <c r="D365" s="16" t="s">
        <v>273</v>
      </c>
      <c r="E365" s="16"/>
      <c r="F365" s="66">
        <f>SUM(F366)</f>
        <v>20</v>
      </c>
    </row>
    <row r="366" spans="1:6" s="6" customFormat="1" ht="30">
      <c r="A366" s="27" t="s">
        <v>586</v>
      </c>
      <c r="B366" s="16" t="s">
        <v>536</v>
      </c>
      <c r="C366" s="16" t="s">
        <v>581</v>
      </c>
      <c r="D366" s="16" t="s">
        <v>274</v>
      </c>
      <c r="E366" s="16"/>
      <c r="F366" s="66">
        <f>SUM(F367)</f>
        <v>20</v>
      </c>
    </row>
    <row r="367" spans="1:6" s="6" customFormat="1" ht="45">
      <c r="A367" s="27" t="s">
        <v>276</v>
      </c>
      <c r="B367" s="16" t="s">
        <v>536</v>
      </c>
      <c r="C367" s="16" t="s">
        <v>581</v>
      </c>
      <c r="D367" s="16" t="s">
        <v>275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536</v>
      </c>
      <c r="C368" s="16" t="s">
        <v>581</v>
      </c>
      <c r="D368" s="16" t="s">
        <v>275</v>
      </c>
      <c r="E368" s="16" t="s">
        <v>84</v>
      </c>
      <c r="F368" s="66">
        <f>SUM(F369)</f>
        <v>20</v>
      </c>
    </row>
    <row r="369" spans="1:6" s="6" customFormat="1" ht="45">
      <c r="A369" s="27" t="s">
        <v>278</v>
      </c>
      <c r="B369" s="16" t="s">
        <v>536</v>
      </c>
      <c r="C369" s="16" t="s">
        <v>581</v>
      </c>
      <c r="D369" s="16" t="s">
        <v>275</v>
      </c>
      <c r="E369" s="16" t="s">
        <v>277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536</v>
      </c>
      <c r="C370" s="16" t="s">
        <v>581</v>
      </c>
      <c r="D370" s="16" t="s">
        <v>506</v>
      </c>
      <c r="E370" s="81"/>
      <c r="F370" s="65">
        <f>SUM(F371+F375)</f>
        <v>45</v>
      </c>
    </row>
    <row r="371" spans="1:6" s="6" customFormat="1" ht="75">
      <c r="A371" s="11" t="s">
        <v>465</v>
      </c>
      <c r="B371" s="16" t="s">
        <v>536</v>
      </c>
      <c r="C371" s="16" t="s">
        <v>581</v>
      </c>
      <c r="D371" s="16" t="s">
        <v>466</v>
      </c>
      <c r="E371" s="16"/>
      <c r="F371" s="65">
        <f>SUM(F372)</f>
        <v>20</v>
      </c>
    </row>
    <row r="372" spans="1:6" s="6" customFormat="1" ht="15">
      <c r="A372" s="11" t="s">
        <v>310</v>
      </c>
      <c r="B372" s="16" t="s">
        <v>536</v>
      </c>
      <c r="C372" s="16" t="s">
        <v>581</v>
      </c>
      <c r="D372" s="16" t="s">
        <v>467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536</v>
      </c>
      <c r="C373" s="16" t="s">
        <v>581</v>
      </c>
      <c r="D373" s="16" t="s">
        <v>467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536</v>
      </c>
      <c r="C374" s="16" t="s">
        <v>581</v>
      </c>
      <c r="D374" s="16" t="s">
        <v>467</v>
      </c>
      <c r="E374" s="16" t="s">
        <v>80</v>
      </c>
      <c r="F374" s="66">
        <f>ведомственная!G290</f>
        <v>20</v>
      </c>
    </row>
    <row r="375" spans="1:6" ht="45">
      <c r="A375" s="27" t="s">
        <v>346</v>
      </c>
      <c r="B375" s="16" t="s">
        <v>536</v>
      </c>
      <c r="C375" s="16" t="s">
        <v>581</v>
      </c>
      <c r="D375" s="16" t="s">
        <v>469</v>
      </c>
      <c r="E375" s="16"/>
      <c r="F375" s="66">
        <f>F376</f>
        <v>25</v>
      </c>
    </row>
    <row r="376" spans="1:6" ht="15">
      <c r="A376" s="27" t="s">
        <v>310</v>
      </c>
      <c r="B376" s="16" t="s">
        <v>536</v>
      </c>
      <c r="C376" s="16" t="s">
        <v>581</v>
      </c>
      <c r="D376" s="16" t="s">
        <v>470</v>
      </c>
      <c r="E376" s="16"/>
      <c r="F376" s="66">
        <f>F377</f>
        <v>25</v>
      </c>
    </row>
    <row r="377" spans="1:6" ht="30">
      <c r="A377" s="27" t="s">
        <v>78</v>
      </c>
      <c r="B377" s="16" t="s">
        <v>536</v>
      </c>
      <c r="C377" s="16" t="s">
        <v>581</v>
      </c>
      <c r="D377" s="16" t="s">
        <v>470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536</v>
      </c>
      <c r="C378" s="16" t="s">
        <v>581</v>
      </c>
      <c r="D378" s="16" t="s">
        <v>470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268</v>
      </c>
      <c r="B380" s="16" t="s">
        <v>127</v>
      </c>
      <c r="C380" s="16" t="s">
        <v>535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535</v>
      </c>
      <c r="D381" s="16" t="s">
        <v>170</v>
      </c>
      <c r="E381" s="16"/>
      <c r="F381" s="65">
        <f>SUM(F382)</f>
        <v>22</v>
      </c>
    </row>
    <row r="382" spans="1:6" ht="15">
      <c r="A382" s="27" t="s">
        <v>269</v>
      </c>
      <c r="B382" s="16" t="s">
        <v>127</v>
      </c>
      <c r="C382" s="16" t="s">
        <v>535</v>
      </c>
      <c r="D382" s="16" t="s">
        <v>297</v>
      </c>
      <c r="E382" s="16"/>
      <c r="F382" s="65">
        <f>SUM(F383)</f>
        <v>22</v>
      </c>
    </row>
    <row r="383" spans="1:6" ht="30">
      <c r="A383" s="27" t="s">
        <v>271</v>
      </c>
      <c r="B383" s="16" t="s">
        <v>127</v>
      </c>
      <c r="C383" s="16" t="s">
        <v>535</v>
      </c>
      <c r="D383" s="16" t="s">
        <v>270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535</v>
      </c>
      <c r="D384" s="16" t="s">
        <v>270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535</v>
      </c>
      <c r="D385" s="16" t="s">
        <v>270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548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548</v>
      </c>
      <c r="D387" s="16" t="s">
        <v>180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548</v>
      </c>
      <c r="D388" s="82" t="s">
        <v>166</v>
      </c>
      <c r="E388" s="16"/>
      <c r="F388" s="65">
        <f>SUM(F389)</f>
        <v>1205.5</v>
      </c>
    </row>
    <row r="389" spans="1:6" ht="30">
      <c r="A389" s="12" t="s">
        <v>496</v>
      </c>
      <c r="B389" s="16" t="s">
        <v>127</v>
      </c>
      <c r="C389" s="16" t="s">
        <v>548</v>
      </c>
      <c r="D389" s="82" t="s">
        <v>293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548</v>
      </c>
      <c r="D390" s="16" t="s">
        <v>293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548</v>
      </c>
      <c r="D391" s="16" t="s">
        <v>293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548</v>
      </c>
      <c r="D392" s="16" t="s">
        <v>293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548</v>
      </c>
      <c r="D393" s="16" t="s">
        <v>293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548</v>
      </c>
      <c r="D394" s="16" t="s">
        <v>170</v>
      </c>
      <c r="E394" s="16"/>
      <c r="F394" s="65">
        <f>SUM(F395)</f>
        <v>99.8</v>
      </c>
    </row>
    <row r="395" spans="1:6" ht="30">
      <c r="A395" s="11" t="s">
        <v>294</v>
      </c>
      <c r="B395" s="16" t="s">
        <v>127</v>
      </c>
      <c r="C395" s="16" t="s">
        <v>548</v>
      </c>
      <c r="D395" s="16" t="s">
        <v>295</v>
      </c>
      <c r="E395" s="16"/>
      <c r="F395" s="65">
        <f>SUM(F396)</f>
        <v>99.8</v>
      </c>
    </row>
    <row r="396" spans="1:6" ht="15">
      <c r="A396" s="11" t="s">
        <v>154</v>
      </c>
      <c r="B396" s="16" t="s">
        <v>127</v>
      </c>
      <c r="C396" s="16" t="s">
        <v>548</v>
      </c>
      <c r="D396" s="16" t="s">
        <v>296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548</v>
      </c>
      <c r="D397" s="16" t="s">
        <v>296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548</v>
      </c>
      <c r="D398" s="16" t="s">
        <v>296</v>
      </c>
      <c r="E398" s="16" t="s">
        <v>80</v>
      </c>
      <c r="F398" s="66">
        <f>ведомственная!G432</f>
        <v>99.8</v>
      </c>
    </row>
    <row r="399" spans="1:6" ht="15">
      <c r="A399" s="10" t="s">
        <v>545</v>
      </c>
      <c r="B399" s="81" t="s">
        <v>537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527</v>
      </c>
      <c r="B400" s="16" t="s">
        <v>537</v>
      </c>
      <c r="C400" s="16" t="s">
        <v>535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537</v>
      </c>
      <c r="C401" s="16" t="s">
        <v>535</v>
      </c>
      <c r="D401" s="16" t="s">
        <v>170</v>
      </c>
      <c r="E401" s="16"/>
      <c r="F401" s="65">
        <f>SUM(F402)</f>
        <v>9019.7</v>
      </c>
    </row>
    <row r="402" spans="1:6" ht="30">
      <c r="A402" s="11" t="s">
        <v>294</v>
      </c>
      <c r="B402" s="16" t="s">
        <v>537</v>
      </c>
      <c r="C402" s="16" t="s">
        <v>535</v>
      </c>
      <c r="D402" s="16" t="s">
        <v>295</v>
      </c>
      <c r="E402" s="16"/>
      <c r="F402" s="65">
        <f>SUM(F403+F406)</f>
        <v>9019.7</v>
      </c>
    </row>
    <row r="403" spans="1:6" ht="45">
      <c r="A403" s="11" t="s">
        <v>460</v>
      </c>
      <c r="B403" s="16" t="s">
        <v>537</v>
      </c>
      <c r="C403" s="16" t="s">
        <v>535</v>
      </c>
      <c r="D403" s="16" t="s">
        <v>461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537</v>
      </c>
      <c r="C404" s="16" t="s">
        <v>535</v>
      </c>
      <c r="D404" s="16" t="s">
        <v>461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537</v>
      </c>
      <c r="C405" s="16" t="s">
        <v>535</v>
      </c>
      <c r="D405" s="16" t="s">
        <v>461</v>
      </c>
      <c r="E405" s="16" t="s">
        <v>32</v>
      </c>
      <c r="F405" s="66">
        <f>ведомственная!G554</f>
        <v>6378.2</v>
      </c>
    </row>
    <row r="406" spans="1:6" ht="15">
      <c r="A406" s="11" t="s">
        <v>154</v>
      </c>
      <c r="B406" s="16" t="s">
        <v>537</v>
      </c>
      <c r="C406" s="16" t="s">
        <v>535</v>
      </c>
      <c r="D406" s="16" t="s">
        <v>296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537</v>
      </c>
      <c r="C407" s="16" t="s">
        <v>535</v>
      </c>
      <c r="D407" s="16" t="s">
        <v>296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537</v>
      </c>
      <c r="C408" s="16" t="s">
        <v>535</v>
      </c>
      <c r="D408" s="16" t="s">
        <v>296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537</v>
      </c>
      <c r="C409" s="82" t="s">
        <v>535</v>
      </c>
      <c r="D409" s="16" t="s">
        <v>229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537</v>
      </c>
      <c r="C410" s="82" t="s">
        <v>535</v>
      </c>
      <c r="D410" s="16" t="s">
        <v>230</v>
      </c>
      <c r="E410" s="16"/>
      <c r="F410" s="65">
        <f>SUM(F411+F421)</f>
        <v>129724.9</v>
      </c>
    </row>
    <row r="411" spans="1:6" ht="30">
      <c r="A411" s="11" t="s">
        <v>302</v>
      </c>
      <c r="B411" s="82" t="s">
        <v>537</v>
      </c>
      <c r="C411" s="82" t="s">
        <v>535</v>
      </c>
      <c r="D411" s="16" t="s">
        <v>309</v>
      </c>
      <c r="E411" s="16"/>
      <c r="F411" s="65">
        <f>SUM(F412+F415+F418)</f>
        <v>128334.4</v>
      </c>
    </row>
    <row r="412" spans="1:6" ht="45">
      <c r="A412" s="11" t="s">
        <v>211</v>
      </c>
      <c r="B412" s="82" t="s">
        <v>537</v>
      </c>
      <c r="C412" s="82" t="s">
        <v>535</v>
      </c>
      <c r="D412" s="16" t="s">
        <v>231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537</v>
      </c>
      <c r="C413" s="82" t="s">
        <v>535</v>
      </c>
      <c r="D413" s="16" t="s">
        <v>231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537</v>
      </c>
      <c r="C414" s="82" t="s">
        <v>535</v>
      </c>
      <c r="D414" s="16" t="s">
        <v>231</v>
      </c>
      <c r="E414" s="16" t="s">
        <v>32</v>
      </c>
      <c r="F414" s="66">
        <f>ведомственная!G563</f>
        <v>34693.3</v>
      </c>
    </row>
    <row r="415" spans="1:6" ht="30">
      <c r="A415" s="11" t="s">
        <v>408</v>
      </c>
      <c r="B415" s="82" t="s">
        <v>537</v>
      </c>
      <c r="C415" s="82" t="s">
        <v>535</v>
      </c>
      <c r="D415" s="16" t="s">
        <v>407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537</v>
      </c>
      <c r="C416" s="82" t="s">
        <v>535</v>
      </c>
      <c r="D416" s="16" t="s">
        <v>407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537</v>
      </c>
      <c r="C417" s="82" t="s">
        <v>535</v>
      </c>
      <c r="D417" s="16" t="s">
        <v>407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537</v>
      </c>
      <c r="C418" s="16" t="s">
        <v>535</v>
      </c>
      <c r="D418" s="16" t="s">
        <v>232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537</v>
      </c>
      <c r="C419" s="16" t="s">
        <v>535</v>
      </c>
      <c r="D419" s="16" t="s">
        <v>232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537</v>
      </c>
      <c r="C420" s="16" t="s">
        <v>535</v>
      </c>
      <c r="D420" s="16" t="s">
        <v>232</v>
      </c>
      <c r="E420" s="16" t="s">
        <v>32</v>
      </c>
      <c r="F420" s="66">
        <f>ведомственная!G569</f>
        <v>91138.4</v>
      </c>
    </row>
    <row r="421" spans="1:6" ht="75">
      <c r="A421" s="11" t="s">
        <v>419</v>
      </c>
      <c r="B421" s="16" t="s">
        <v>537</v>
      </c>
      <c r="C421" s="16" t="s">
        <v>535</v>
      </c>
      <c r="D421" s="16" t="s">
        <v>420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537</v>
      </c>
      <c r="C422" s="16" t="s">
        <v>535</v>
      </c>
      <c r="D422" s="16" t="s">
        <v>263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537</v>
      </c>
      <c r="C423" s="16" t="s">
        <v>535</v>
      </c>
      <c r="D423" s="16" t="s">
        <v>263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537</v>
      </c>
      <c r="C424" s="16" t="s">
        <v>535</v>
      </c>
      <c r="D424" s="16" t="s">
        <v>263</v>
      </c>
      <c r="E424" s="16" t="s">
        <v>32</v>
      </c>
      <c r="F424" s="66">
        <f>ведомственная!G573</f>
        <v>1390.5</v>
      </c>
    </row>
    <row r="425" spans="1:6" ht="15">
      <c r="A425" s="11" t="s">
        <v>528</v>
      </c>
      <c r="B425" s="16" t="s">
        <v>537</v>
      </c>
      <c r="C425" s="16" t="s">
        <v>548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537</v>
      </c>
      <c r="C426" s="16" t="s">
        <v>548</v>
      </c>
      <c r="D426" s="16" t="s">
        <v>170</v>
      </c>
      <c r="E426" s="16"/>
      <c r="F426" s="65">
        <f>SUM(F427)</f>
        <v>23069.1</v>
      </c>
    </row>
    <row r="427" spans="1:6" ht="30">
      <c r="A427" s="11" t="s">
        <v>294</v>
      </c>
      <c r="B427" s="16" t="s">
        <v>537</v>
      </c>
      <c r="C427" s="16" t="s">
        <v>548</v>
      </c>
      <c r="D427" s="16" t="s">
        <v>295</v>
      </c>
      <c r="E427" s="16"/>
      <c r="F427" s="65">
        <f>SUM(F428+F431)</f>
        <v>23069.1</v>
      </c>
    </row>
    <row r="428" spans="1:6" ht="45">
      <c r="A428" s="11" t="s">
        <v>460</v>
      </c>
      <c r="B428" s="16" t="s">
        <v>537</v>
      </c>
      <c r="C428" s="16" t="s">
        <v>548</v>
      </c>
      <c r="D428" s="16" t="s">
        <v>461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537</v>
      </c>
      <c r="C429" s="16" t="s">
        <v>548</v>
      </c>
      <c r="D429" s="16" t="s">
        <v>461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537</v>
      </c>
      <c r="C430" s="16" t="s">
        <v>548</v>
      </c>
      <c r="D430" s="16" t="s">
        <v>461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154</v>
      </c>
      <c r="B431" s="16" t="s">
        <v>537</v>
      </c>
      <c r="C431" s="16" t="s">
        <v>548</v>
      </c>
      <c r="D431" s="16" t="s">
        <v>296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537</v>
      </c>
      <c r="C432" s="16" t="s">
        <v>548</v>
      </c>
      <c r="D432" s="16" t="s">
        <v>296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537</v>
      </c>
      <c r="C433" s="16" t="s">
        <v>548</v>
      </c>
      <c r="D433" s="16" t="s">
        <v>296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537</v>
      </c>
      <c r="C434" s="16" t="s">
        <v>548</v>
      </c>
      <c r="D434" s="16" t="s">
        <v>229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537</v>
      </c>
      <c r="C435" s="16" t="s">
        <v>548</v>
      </c>
      <c r="D435" s="16" t="s">
        <v>230</v>
      </c>
      <c r="E435" s="16"/>
      <c r="F435" s="65">
        <f>SUM(F436)</f>
        <v>1050</v>
      </c>
    </row>
    <row r="436" spans="1:6" s="6" customFormat="1" ht="75">
      <c r="A436" s="11" t="s">
        <v>419</v>
      </c>
      <c r="B436" s="16" t="s">
        <v>537</v>
      </c>
      <c r="C436" s="16" t="s">
        <v>548</v>
      </c>
      <c r="D436" s="16" t="s">
        <v>420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537</v>
      </c>
      <c r="C437" s="16" t="s">
        <v>548</v>
      </c>
      <c r="D437" s="16" t="s">
        <v>263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537</v>
      </c>
      <c r="C438" s="16" t="s">
        <v>548</v>
      </c>
      <c r="D438" s="16" t="s">
        <v>263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537</v>
      </c>
      <c r="C439" s="16" t="s">
        <v>548</v>
      </c>
      <c r="D439" s="16" t="s">
        <v>263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537</v>
      </c>
      <c r="C440" s="16" t="s">
        <v>548</v>
      </c>
      <c r="D440" s="16" t="s">
        <v>233</v>
      </c>
      <c r="E440" s="16"/>
      <c r="F440" s="65">
        <f>SUM(F441+F448+F455+F459+F463+F467+F471)</f>
        <v>439966.4</v>
      </c>
    </row>
    <row r="441" spans="1:6" ht="30">
      <c r="A441" s="11" t="s">
        <v>306</v>
      </c>
      <c r="B441" s="16" t="s">
        <v>537</v>
      </c>
      <c r="C441" s="16" t="s">
        <v>548</v>
      </c>
      <c r="D441" s="16" t="s">
        <v>312</v>
      </c>
      <c r="E441" s="16"/>
      <c r="F441" s="65">
        <f>SUM(F442+F445)</f>
        <v>409704.5</v>
      </c>
    </row>
    <row r="442" spans="1:6" ht="45">
      <c r="A442" s="11" t="s">
        <v>253</v>
      </c>
      <c r="B442" s="16" t="s">
        <v>537</v>
      </c>
      <c r="C442" s="16" t="s">
        <v>548</v>
      </c>
      <c r="D442" s="16" t="s">
        <v>234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537</v>
      </c>
      <c r="C443" s="16" t="s">
        <v>548</v>
      </c>
      <c r="D443" s="16" t="s">
        <v>234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537</v>
      </c>
      <c r="C444" s="16" t="s">
        <v>548</v>
      </c>
      <c r="D444" s="16" t="s">
        <v>234</v>
      </c>
      <c r="E444" s="16" t="s">
        <v>32</v>
      </c>
      <c r="F444" s="66">
        <f>ведомственная!G593</f>
        <v>35023</v>
      </c>
    </row>
    <row r="445" spans="1:6" ht="30">
      <c r="A445" s="12" t="s">
        <v>418</v>
      </c>
      <c r="B445" s="16" t="s">
        <v>537</v>
      </c>
      <c r="C445" s="16" t="s">
        <v>548</v>
      </c>
      <c r="D445" s="82" t="s">
        <v>240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537</v>
      </c>
      <c r="C446" s="16" t="s">
        <v>548</v>
      </c>
      <c r="D446" s="82" t="s">
        <v>240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537</v>
      </c>
      <c r="C447" s="16" t="s">
        <v>548</v>
      </c>
      <c r="D447" s="82" t="s">
        <v>240</v>
      </c>
      <c r="E447" s="82" t="s">
        <v>32</v>
      </c>
      <c r="F447" s="66">
        <f>ведомственная!G596</f>
        <v>374681.5</v>
      </c>
    </row>
    <row r="448" spans="1:6" ht="30">
      <c r="A448" s="11" t="s">
        <v>423</v>
      </c>
      <c r="B448" s="16" t="s">
        <v>537</v>
      </c>
      <c r="C448" s="16" t="s">
        <v>548</v>
      </c>
      <c r="D448" s="16" t="s">
        <v>237</v>
      </c>
      <c r="E448" s="16"/>
      <c r="F448" s="65">
        <f>SUM(F449+F452)</f>
        <v>11708.3</v>
      </c>
    </row>
    <row r="449" spans="1:6" ht="22.5" customHeight="1">
      <c r="A449" s="11" t="s">
        <v>310</v>
      </c>
      <c r="B449" s="16" t="s">
        <v>537</v>
      </c>
      <c r="C449" s="16" t="s">
        <v>548</v>
      </c>
      <c r="D449" s="16" t="s">
        <v>247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537</v>
      </c>
      <c r="C450" s="16" t="s">
        <v>548</v>
      </c>
      <c r="D450" s="16" t="s">
        <v>247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537</v>
      </c>
      <c r="C451" s="16" t="s">
        <v>548</v>
      </c>
      <c r="D451" s="16" t="s">
        <v>247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537</v>
      </c>
      <c r="C452" s="16" t="s">
        <v>548</v>
      </c>
      <c r="D452" s="82" t="s">
        <v>425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537</v>
      </c>
      <c r="C453" s="16" t="s">
        <v>548</v>
      </c>
      <c r="D453" s="82" t="s">
        <v>425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537</v>
      </c>
      <c r="C454" s="16" t="s">
        <v>548</v>
      </c>
      <c r="D454" s="82" t="s">
        <v>425</v>
      </c>
      <c r="E454" s="82" t="s">
        <v>32</v>
      </c>
      <c r="F454" s="66">
        <f>ведомственная!G603</f>
        <v>8372.4</v>
      </c>
    </row>
    <row r="455" spans="1:6" ht="30">
      <c r="A455" s="11" t="s">
        <v>424</v>
      </c>
      <c r="B455" s="16" t="s">
        <v>537</v>
      </c>
      <c r="C455" s="16" t="s">
        <v>548</v>
      </c>
      <c r="D455" s="16" t="s">
        <v>238</v>
      </c>
      <c r="E455" s="16"/>
      <c r="F455" s="65">
        <f>SUM(F456)</f>
        <v>5145</v>
      </c>
    </row>
    <row r="456" spans="1:6" ht="23.25" customHeight="1">
      <c r="A456" s="11" t="s">
        <v>310</v>
      </c>
      <c r="B456" s="16" t="s">
        <v>537</v>
      </c>
      <c r="C456" s="16" t="s">
        <v>548</v>
      </c>
      <c r="D456" s="16" t="s">
        <v>248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537</v>
      </c>
      <c r="C457" s="16" t="s">
        <v>548</v>
      </c>
      <c r="D457" s="16" t="s">
        <v>248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537</v>
      </c>
      <c r="C458" s="16" t="s">
        <v>548</v>
      </c>
      <c r="D458" s="16" t="s">
        <v>248</v>
      </c>
      <c r="E458" s="16" t="s">
        <v>32</v>
      </c>
      <c r="F458" s="66">
        <f>ведомственная!G607</f>
        <v>5145</v>
      </c>
    </row>
    <row r="459" spans="1:6" ht="30">
      <c r="A459" s="11" t="s">
        <v>307</v>
      </c>
      <c r="B459" s="16" t="s">
        <v>537</v>
      </c>
      <c r="C459" s="16" t="s">
        <v>548</v>
      </c>
      <c r="D459" s="16" t="s">
        <v>308</v>
      </c>
      <c r="E459" s="16"/>
      <c r="F459" s="65">
        <f>SUM(F460)</f>
        <v>10252.4</v>
      </c>
    </row>
    <row r="460" spans="1:6" ht="45">
      <c r="A460" s="11" t="s">
        <v>253</v>
      </c>
      <c r="B460" s="16" t="s">
        <v>537</v>
      </c>
      <c r="C460" s="16" t="s">
        <v>548</v>
      </c>
      <c r="D460" s="16" t="s">
        <v>235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537</v>
      </c>
      <c r="C461" s="16" t="s">
        <v>548</v>
      </c>
      <c r="D461" s="16" t="s">
        <v>235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537</v>
      </c>
      <c r="C462" s="16" t="s">
        <v>548</v>
      </c>
      <c r="D462" s="16" t="s">
        <v>235</v>
      </c>
      <c r="E462" s="16" t="s">
        <v>32</v>
      </c>
      <c r="F462" s="66">
        <f>ведомственная!G611</f>
        <v>10252.4</v>
      </c>
    </row>
    <row r="463" spans="1:6" ht="30">
      <c r="A463" s="11" t="s">
        <v>462</v>
      </c>
      <c r="B463" s="16" t="s">
        <v>537</v>
      </c>
      <c r="C463" s="16" t="s">
        <v>548</v>
      </c>
      <c r="D463" s="16" t="s">
        <v>236</v>
      </c>
      <c r="E463" s="16"/>
      <c r="F463" s="65">
        <f>SUM(F464)</f>
        <v>340</v>
      </c>
    </row>
    <row r="464" spans="1:6" ht="34.5" customHeight="1">
      <c r="A464" s="11" t="s">
        <v>224</v>
      </c>
      <c r="B464" s="16" t="s">
        <v>537</v>
      </c>
      <c r="C464" s="16" t="s">
        <v>548</v>
      </c>
      <c r="D464" s="16" t="s">
        <v>239</v>
      </c>
      <c r="E464" s="16"/>
      <c r="F464" s="65">
        <f>SUM(F465)</f>
        <v>340</v>
      </c>
    </row>
    <row r="465" spans="1:6" ht="30">
      <c r="A465" s="11" t="s">
        <v>15</v>
      </c>
      <c r="B465" s="16" t="s">
        <v>537</v>
      </c>
      <c r="C465" s="16" t="s">
        <v>548</v>
      </c>
      <c r="D465" s="16" t="s">
        <v>239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537</v>
      </c>
      <c r="C466" s="16" t="s">
        <v>548</v>
      </c>
      <c r="D466" s="16" t="s">
        <v>239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537</v>
      </c>
      <c r="C467" s="16" t="s">
        <v>548</v>
      </c>
      <c r="D467" s="16" t="s">
        <v>331</v>
      </c>
      <c r="E467" s="16"/>
      <c r="F467" s="66">
        <f>ведомственная!G616</f>
        <v>1000</v>
      </c>
    </row>
    <row r="468" spans="1:6" ht="15">
      <c r="A468" s="11" t="s">
        <v>310</v>
      </c>
      <c r="B468" s="16" t="s">
        <v>537</v>
      </c>
      <c r="C468" s="16" t="s">
        <v>548</v>
      </c>
      <c r="D468" s="16" t="s">
        <v>331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537</v>
      </c>
      <c r="C469" s="16" t="s">
        <v>548</v>
      </c>
      <c r="D469" s="16" t="s">
        <v>330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537</v>
      </c>
      <c r="C470" s="16" t="s">
        <v>548</v>
      </c>
      <c r="D470" s="16" t="s">
        <v>330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537</v>
      </c>
      <c r="C471" s="16" t="s">
        <v>548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537</v>
      </c>
      <c r="C472" s="16" t="s">
        <v>548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537</v>
      </c>
      <c r="C473" s="16" t="s">
        <v>548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537</v>
      </c>
      <c r="C474" s="16" t="s">
        <v>548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537</v>
      </c>
      <c r="C475" s="16" t="s">
        <v>548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537</v>
      </c>
      <c r="C476" s="16" t="s">
        <v>548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537</v>
      </c>
      <c r="C477" s="16" t="s">
        <v>548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537</v>
      </c>
      <c r="C478" s="16" t="s">
        <v>548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537</v>
      </c>
      <c r="C479" s="16" t="s">
        <v>548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537</v>
      </c>
      <c r="C480" s="16" t="s">
        <v>548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537</v>
      </c>
      <c r="C481" s="16" t="s">
        <v>548</v>
      </c>
      <c r="D481" s="16" t="s">
        <v>215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537</v>
      </c>
      <c r="C482" s="16" t="s">
        <v>548</v>
      </c>
      <c r="D482" s="16" t="s">
        <v>216</v>
      </c>
      <c r="E482" s="16"/>
      <c r="F482" s="65">
        <f>SUM(F483)</f>
        <v>21659.6</v>
      </c>
    </row>
    <row r="483" spans="1:6" ht="30">
      <c r="A483" s="11" t="s">
        <v>307</v>
      </c>
      <c r="B483" s="16" t="s">
        <v>537</v>
      </c>
      <c r="C483" s="16" t="s">
        <v>548</v>
      </c>
      <c r="D483" s="16" t="s">
        <v>426</v>
      </c>
      <c r="E483" s="16"/>
      <c r="F483" s="65">
        <f>SUM(F484)</f>
        <v>21659.6</v>
      </c>
    </row>
    <row r="484" spans="1:6" ht="45">
      <c r="A484" s="11" t="s">
        <v>211</v>
      </c>
      <c r="B484" s="16" t="s">
        <v>537</v>
      </c>
      <c r="C484" s="16" t="s">
        <v>548</v>
      </c>
      <c r="D484" s="16" t="s">
        <v>217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537</v>
      </c>
      <c r="C485" s="16" t="s">
        <v>548</v>
      </c>
      <c r="D485" s="16" t="s">
        <v>217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537</v>
      </c>
      <c r="C486" s="16" t="s">
        <v>548</v>
      </c>
      <c r="D486" s="16" t="s">
        <v>217</v>
      </c>
      <c r="E486" s="16" t="s">
        <v>32</v>
      </c>
      <c r="F486" s="66">
        <f>ведомственная!G714</f>
        <v>21659.6</v>
      </c>
    </row>
    <row r="487" spans="1:6" ht="15">
      <c r="A487" s="11" t="s">
        <v>529</v>
      </c>
      <c r="B487" s="16" t="s">
        <v>537</v>
      </c>
      <c r="C487" s="16" t="s">
        <v>537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537</v>
      </c>
      <c r="C488" s="16" t="s">
        <v>537</v>
      </c>
      <c r="D488" s="16" t="s">
        <v>170</v>
      </c>
      <c r="E488" s="16"/>
      <c r="F488" s="65">
        <f>SUM(F489)</f>
        <v>1152.6</v>
      </c>
    </row>
    <row r="489" spans="1:6" ht="30">
      <c r="A489" s="11" t="s">
        <v>294</v>
      </c>
      <c r="B489" s="16" t="s">
        <v>537</v>
      </c>
      <c r="C489" s="16" t="s">
        <v>537</v>
      </c>
      <c r="D489" s="16" t="s">
        <v>295</v>
      </c>
      <c r="E489" s="16"/>
      <c r="F489" s="65">
        <f>SUM(F490+F493)</f>
        <v>1152.6</v>
      </c>
    </row>
    <row r="490" spans="1:6" ht="45">
      <c r="A490" s="11" t="s">
        <v>460</v>
      </c>
      <c r="B490" s="16" t="s">
        <v>537</v>
      </c>
      <c r="C490" s="16" t="s">
        <v>537</v>
      </c>
      <c r="D490" s="16" t="s">
        <v>461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537</v>
      </c>
      <c r="C491" s="16" t="s">
        <v>537</v>
      </c>
      <c r="D491" s="16" t="s">
        <v>461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537</v>
      </c>
      <c r="C492" s="16" t="s">
        <v>537</v>
      </c>
      <c r="D492" s="16" t="s">
        <v>461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154</v>
      </c>
      <c r="B493" s="16" t="s">
        <v>537</v>
      </c>
      <c r="C493" s="16" t="s">
        <v>537</v>
      </c>
      <c r="D493" s="16" t="s">
        <v>296</v>
      </c>
      <c r="E493" s="16"/>
      <c r="F493" s="66">
        <f>F494</f>
        <v>592.9</v>
      </c>
    </row>
    <row r="494" spans="1:6" ht="30">
      <c r="A494" s="11" t="s">
        <v>15</v>
      </c>
      <c r="B494" s="16" t="s">
        <v>537</v>
      </c>
      <c r="C494" s="16" t="s">
        <v>537</v>
      </c>
      <c r="D494" s="16" t="s">
        <v>296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537</v>
      </c>
      <c r="C495" s="16" t="s">
        <v>537</v>
      </c>
      <c r="D495" s="16" t="s">
        <v>296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537</v>
      </c>
      <c r="C496" s="16" t="s">
        <v>537</v>
      </c>
      <c r="D496" s="16" t="s">
        <v>229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537</v>
      </c>
      <c r="C497" s="16" t="s">
        <v>537</v>
      </c>
      <c r="D497" s="16" t="s">
        <v>233</v>
      </c>
      <c r="E497" s="16"/>
      <c r="F497" s="65">
        <f>SUM(F498)</f>
        <v>1969</v>
      </c>
    </row>
    <row r="498" spans="1:6" ht="30">
      <c r="A498" s="11" t="s">
        <v>422</v>
      </c>
      <c r="B498" s="16" t="s">
        <v>537</v>
      </c>
      <c r="C498" s="16" t="s">
        <v>537</v>
      </c>
      <c r="D498" s="16" t="s">
        <v>236</v>
      </c>
      <c r="E498" s="16"/>
      <c r="F498" s="65">
        <f>SUM(F499)</f>
        <v>1969</v>
      </c>
    </row>
    <row r="499" spans="1:6" ht="30">
      <c r="A499" s="11" t="s">
        <v>241</v>
      </c>
      <c r="B499" s="16" t="s">
        <v>537</v>
      </c>
      <c r="C499" s="16" t="s">
        <v>537</v>
      </c>
      <c r="D499" s="16" t="s">
        <v>242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537</v>
      </c>
      <c r="C500" s="16" t="s">
        <v>537</v>
      </c>
      <c r="D500" s="16" t="s">
        <v>242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537</v>
      </c>
      <c r="C501" s="16" t="s">
        <v>537</v>
      </c>
      <c r="D501" s="16" t="s">
        <v>242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537</v>
      </c>
      <c r="C502" s="16" t="s">
        <v>537</v>
      </c>
      <c r="D502" s="16" t="s">
        <v>201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537</v>
      </c>
      <c r="C503" s="16" t="s">
        <v>537</v>
      </c>
      <c r="D503" s="16" t="s">
        <v>202</v>
      </c>
      <c r="E503" s="16"/>
      <c r="F503" s="65">
        <f>SUM(F504)</f>
        <v>4448.9</v>
      </c>
    </row>
    <row r="504" spans="1:6" ht="45">
      <c r="A504" s="11" t="s">
        <v>450</v>
      </c>
      <c r="B504" s="16" t="s">
        <v>537</v>
      </c>
      <c r="C504" s="16" t="s">
        <v>537</v>
      </c>
      <c r="D504" s="16" t="s">
        <v>451</v>
      </c>
      <c r="E504" s="16"/>
      <c r="F504" s="65">
        <f>SUM(F505)</f>
        <v>4448.9</v>
      </c>
    </row>
    <row r="505" spans="1:6" ht="45">
      <c r="A505" s="11" t="s">
        <v>253</v>
      </c>
      <c r="B505" s="16" t="s">
        <v>537</v>
      </c>
      <c r="C505" s="16" t="s">
        <v>537</v>
      </c>
      <c r="D505" s="16" t="s">
        <v>214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537</v>
      </c>
      <c r="C506" s="16" t="s">
        <v>537</v>
      </c>
      <c r="D506" s="16" t="s">
        <v>214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537</v>
      </c>
      <c r="C507" s="16" t="s">
        <v>537</v>
      </c>
      <c r="D507" s="16" t="s">
        <v>214</v>
      </c>
      <c r="E507" s="16" t="s">
        <v>32</v>
      </c>
      <c r="F507" s="66">
        <f>ведомственная!G317</f>
        <v>4448.9</v>
      </c>
    </row>
    <row r="508" spans="1:6" ht="15">
      <c r="A508" s="11" t="s">
        <v>530</v>
      </c>
      <c r="B508" s="16" t="s">
        <v>537</v>
      </c>
      <c r="C508" s="16" t="s">
        <v>547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537</v>
      </c>
      <c r="C509" s="16" t="s">
        <v>547</v>
      </c>
      <c r="D509" s="16" t="s">
        <v>180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537</v>
      </c>
      <c r="C510" s="16" t="s">
        <v>547</v>
      </c>
      <c r="D510" s="16" t="s">
        <v>165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537</v>
      </c>
      <c r="C511" s="16" t="s">
        <v>547</v>
      </c>
      <c r="D511" s="16" t="s">
        <v>250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537</v>
      </c>
      <c r="C512" s="16" t="s">
        <v>547</v>
      </c>
      <c r="D512" s="16" t="s">
        <v>250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537</v>
      </c>
      <c r="C513" s="16" t="s">
        <v>547</v>
      </c>
      <c r="D513" s="16" t="s">
        <v>250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537</v>
      </c>
      <c r="C514" s="16" t="s">
        <v>547</v>
      </c>
      <c r="D514" s="16" t="s">
        <v>250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537</v>
      </c>
      <c r="C515" s="16" t="s">
        <v>547</v>
      </c>
      <c r="D515" s="16" t="s">
        <v>250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537</v>
      </c>
      <c r="C516" s="16" t="s">
        <v>547</v>
      </c>
      <c r="D516" s="16" t="s">
        <v>249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537</v>
      </c>
      <c r="C517" s="16" t="s">
        <v>547</v>
      </c>
      <c r="D517" s="16" t="s">
        <v>249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537</v>
      </c>
      <c r="C518" s="16" t="s">
        <v>547</v>
      </c>
      <c r="D518" s="16" t="s">
        <v>249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537</v>
      </c>
      <c r="C519" s="16" t="s">
        <v>547</v>
      </c>
      <c r="D519" s="16" t="s">
        <v>249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537</v>
      </c>
      <c r="C520" s="16" t="s">
        <v>547</v>
      </c>
      <c r="D520" s="16" t="s">
        <v>249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526</v>
      </c>
      <c r="B521" s="16" t="s">
        <v>537</v>
      </c>
      <c r="C521" s="16" t="s">
        <v>547</v>
      </c>
      <c r="D521" s="16" t="s">
        <v>158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537</v>
      </c>
      <c r="C522" s="16" t="s">
        <v>547</v>
      </c>
      <c r="D522" s="16" t="s">
        <v>159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537</v>
      </c>
      <c r="C523" s="16" t="s">
        <v>547</v>
      </c>
      <c r="D523" s="16" t="s">
        <v>161</v>
      </c>
      <c r="E523" s="16"/>
      <c r="F523" s="65">
        <f>SUM(F524)</f>
        <v>1506.1</v>
      </c>
    </row>
    <row r="524" spans="1:6" ht="37.5" customHeight="1">
      <c r="A524" s="12" t="s">
        <v>433</v>
      </c>
      <c r="B524" s="16" t="s">
        <v>537</v>
      </c>
      <c r="C524" s="16" t="s">
        <v>547</v>
      </c>
      <c r="D524" s="16" t="s">
        <v>162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537</v>
      </c>
      <c r="C525" s="16" t="s">
        <v>547</v>
      </c>
      <c r="D525" s="16" t="s">
        <v>162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537</v>
      </c>
      <c r="C526" s="16" t="s">
        <v>547</v>
      </c>
      <c r="D526" s="16" t="s">
        <v>162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537</v>
      </c>
      <c r="C527" s="16" t="s">
        <v>547</v>
      </c>
      <c r="D527" s="16" t="s">
        <v>162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537</v>
      </c>
      <c r="C528" s="16" t="s">
        <v>547</v>
      </c>
      <c r="D528" s="16" t="s">
        <v>162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537</v>
      </c>
      <c r="C529" s="16" t="s">
        <v>547</v>
      </c>
      <c r="D529" s="16" t="s">
        <v>162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537</v>
      </c>
      <c r="C530" s="16" t="s">
        <v>547</v>
      </c>
      <c r="D530" s="16" t="s">
        <v>162</v>
      </c>
      <c r="E530" s="16" t="s">
        <v>85</v>
      </c>
      <c r="F530" s="66">
        <f>ведомственная!G664</f>
        <v>0.1</v>
      </c>
    </row>
    <row r="531" spans="1:6" ht="30">
      <c r="A531" s="11" t="s">
        <v>148</v>
      </c>
      <c r="B531" s="16" t="s">
        <v>537</v>
      </c>
      <c r="C531" s="16" t="s">
        <v>547</v>
      </c>
      <c r="D531" s="16" t="s">
        <v>173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537</v>
      </c>
      <c r="C532" s="16" t="s">
        <v>547</v>
      </c>
      <c r="D532" s="16" t="s">
        <v>174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537</v>
      </c>
      <c r="C533" s="16" t="s">
        <v>547</v>
      </c>
      <c r="D533" s="16" t="s">
        <v>174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537</v>
      </c>
      <c r="C534" s="16" t="s">
        <v>547</v>
      </c>
      <c r="D534" s="16" t="s">
        <v>174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537</v>
      </c>
      <c r="C535" s="16" t="s">
        <v>547</v>
      </c>
      <c r="D535" s="16" t="s">
        <v>174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537</v>
      </c>
      <c r="C536" s="16" t="s">
        <v>547</v>
      </c>
      <c r="D536" s="16" t="s">
        <v>174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537</v>
      </c>
      <c r="C537" s="16" t="s">
        <v>547</v>
      </c>
      <c r="D537" s="16" t="s">
        <v>174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537</v>
      </c>
      <c r="C538" s="16" t="s">
        <v>547</v>
      </c>
      <c r="D538" s="16" t="s">
        <v>174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537</v>
      </c>
      <c r="C539" s="16" t="s">
        <v>547</v>
      </c>
      <c r="D539" s="16" t="s">
        <v>175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537</v>
      </c>
      <c r="C540" s="16" t="s">
        <v>547</v>
      </c>
      <c r="D540" s="16" t="s">
        <v>175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537</v>
      </c>
      <c r="C541" s="16" t="s">
        <v>547</v>
      </c>
      <c r="D541" s="16" t="s">
        <v>175</v>
      </c>
      <c r="E541" s="16" t="s">
        <v>85</v>
      </c>
      <c r="F541" s="66">
        <f>ведомственная!G675</f>
        <v>27.6</v>
      </c>
    </row>
    <row r="542" spans="1:6" ht="30">
      <c r="A542" s="35" t="s">
        <v>492</v>
      </c>
      <c r="B542" s="16" t="s">
        <v>537</v>
      </c>
      <c r="C542" s="16" t="s">
        <v>547</v>
      </c>
      <c r="D542" s="16" t="s">
        <v>503</v>
      </c>
      <c r="E542" s="16"/>
      <c r="F542" s="65">
        <f>SUM(F543)</f>
        <v>144</v>
      </c>
    </row>
    <row r="543" spans="1:6" ht="60">
      <c r="A543" s="36" t="s">
        <v>520</v>
      </c>
      <c r="B543" s="16" t="s">
        <v>537</v>
      </c>
      <c r="C543" s="16" t="s">
        <v>547</v>
      </c>
      <c r="D543" s="16" t="s">
        <v>516</v>
      </c>
      <c r="E543" s="16"/>
      <c r="F543" s="65">
        <f>SUM(F544)</f>
        <v>144</v>
      </c>
    </row>
    <row r="544" spans="1:6" ht="15">
      <c r="A544" s="11" t="s">
        <v>310</v>
      </c>
      <c r="B544" s="16" t="s">
        <v>537</v>
      </c>
      <c r="C544" s="16" t="s">
        <v>547</v>
      </c>
      <c r="D544" s="16" t="s">
        <v>517</v>
      </c>
      <c r="E544" s="16"/>
      <c r="F544" s="65">
        <f>SUM(F545)</f>
        <v>144</v>
      </c>
    </row>
    <row r="545" spans="1:6" ht="30">
      <c r="A545" s="11" t="s">
        <v>78</v>
      </c>
      <c r="B545" s="16" t="s">
        <v>537</v>
      </c>
      <c r="C545" s="16" t="s">
        <v>547</v>
      </c>
      <c r="D545" s="16" t="s">
        <v>517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537</v>
      </c>
      <c r="C546" s="16" t="s">
        <v>547</v>
      </c>
      <c r="D546" s="16" t="s">
        <v>517</v>
      </c>
      <c r="E546" s="16" t="s">
        <v>80</v>
      </c>
      <c r="F546" s="66">
        <f>ведомственная!G680</f>
        <v>144</v>
      </c>
    </row>
    <row r="547" spans="1:6" ht="14.25">
      <c r="A547" s="10" t="s">
        <v>571</v>
      </c>
      <c r="B547" s="81" t="s">
        <v>540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531</v>
      </c>
      <c r="B548" s="82" t="s">
        <v>540</v>
      </c>
      <c r="C548" s="82" t="s">
        <v>535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540</v>
      </c>
      <c r="C549" s="16" t="s">
        <v>535</v>
      </c>
      <c r="D549" s="16" t="s">
        <v>170</v>
      </c>
      <c r="E549" s="16"/>
      <c r="F549" s="65">
        <f>SUM(F550)</f>
        <v>1887.3</v>
      </c>
    </row>
    <row r="550" spans="1:6" ht="30">
      <c r="A550" s="11" t="s">
        <v>294</v>
      </c>
      <c r="B550" s="16" t="s">
        <v>540</v>
      </c>
      <c r="C550" s="16" t="s">
        <v>535</v>
      </c>
      <c r="D550" s="16" t="s">
        <v>295</v>
      </c>
      <c r="E550" s="16"/>
      <c r="F550" s="65">
        <f>SUM(F551)</f>
        <v>1887.3</v>
      </c>
    </row>
    <row r="551" spans="1:6" ht="45">
      <c r="A551" s="11" t="s">
        <v>460</v>
      </c>
      <c r="B551" s="16" t="s">
        <v>540</v>
      </c>
      <c r="C551" s="16" t="s">
        <v>535</v>
      </c>
      <c r="D551" s="16" t="s">
        <v>461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540</v>
      </c>
      <c r="C552" s="16" t="s">
        <v>535</v>
      </c>
      <c r="D552" s="16" t="s">
        <v>461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540</v>
      </c>
      <c r="C553" s="16" t="s">
        <v>535</v>
      </c>
      <c r="D553" s="16" t="s">
        <v>461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540</v>
      </c>
      <c r="C554" s="16" t="s">
        <v>535</v>
      </c>
      <c r="D554" s="16" t="s">
        <v>215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540</v>
      </c>
      <c r="C555" s="16" t="s">
        <v>535</v>
      </c>
      <c r="D555" s="16" t="s">
        <v>218</v>
      </c>
      <c r="E555" s="16"/>
      <c r="F555" s="65">
        <f>SUM(F556+F560+F564+F571+F581+F585)</f>
        <v>17471.399999999998</v>
      </c>
    </row>
    <row r="556" spans="1:6" ht="45">
      <c r="A556" s="11" t="s">
        <v>431</v>
      </c>
      <c r="B556" s="16" t="s">
        <v>540</v>
      </c>
      <c r="C556" s="16" t="s">
        <v>535</v>
      </c>
      <c r="D556" s="16" t="s">
        <v>432</v>
      </c>
      <c r="E556" s="16"/>
      <c r="F556" s="65">
        <f>SUM(F557)</f>
        <v>5204.2</v>
      </c>
    </row>
    <row r="557" spans="1:6" ht="45">
      <c r="A557" s="11" t="s">
        <v>211</v>
      </c>
      <c r="B557" s="16" t="s">
        <v>540</v>
      </c>
      <c r="C557" s="16" t="s">
        <v>535</v>
      </c>
      <c r="D557" s="16" t="s">
        <v>219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540</v>
      </c>
      <c r="C558" s="16" t="s">
        <v>535</v>
      </c>
      <c r="D558" s="16" t="s">
        <v>219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540</v>
      </c>
      <c r="C559" s="16" t="s">
        <v>535</v>
      </c>
      <c r="D559" s="16" t="s">
        <v>219</v>
      </c>
      <c r="E559" s="16" t="s">
        <v>32</v>
      </c>
      <c r="F559" s="66">
        <f>ведомственная!G727</f>
        <v>5204.2</v>
      </c>
    </row>
    <row r="560" spans="1:6" ht="30">
      <c r="A560" s="11" t="s">
        <v>435</v>
      </c>
      <c r="B560" s="16" t="s">
        <v>540</v>
      </c>
      <c r="C560" s="16" t="s">
        <v>535</v>
      </c>
      <c r="D560" s="16" t="s">
        <v>436</v>
      </c>
      <c r="E560" s="16"/>
      <c r="F560" s="65">
        <f>SUM(F561)</f>
        <v>650</v>
      </c>
    </row>
    <row r="561" spans="1:6" ht="24" customHeight="1">
      <c r="A561" s="11" t="s">
        <v>310</v>
      </c>
      <c r="B561" s="16" t="s">
        <v>540</v>
      </c>
      <c r="C561" s="16" t="s">
        <v>535</v>
      </c>
      <c r="D561" s="16" t="s">
        <v>255</v>
      </c>
      <c r="E561" s="16"/>
      <c r="F561" s="65">
        <f>SUM(F562)</f>
        <v>650</v>
      </c>
    </row>
    <row r="562" spans="1:6" ht="30">
      <c r="A562" s="11" t="s">
        <v>15</v>
      </c>
      <c r="B562" s="16" t="s">
        <v>540</v>
      </c>
      <c r="C562" s="16" t="s">
        <v>535</v>
      </c>
      <c r="D562" s="16" t="s">
        <v>255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540</v>
      </c>
      <c r="C563" s="16" t="s">
        <v>535</v>
      </c>
      <c r="D563" s="16" t="s">
        <v>255</v>
      </c>
      <c r="E563" s="16" t="s">
        <v>32</v>
      </c>
      <c r="F563" s="66">
        <f>ведомственная!G731</f>
        <v>650</v>
      </c>
    </row>
    <row r="564" spans="1:6" ht="60">
      <c r="A564" s="11" t="s">
        <v>438</v>
      </c>
      <c r="B564" s="16" t="s">
        <v>540</v>
      </c>
      <c r="C564" s="16" t="s">
        <v>535</v>
      </c>
      <c r="D564" s="16" t="s">
        <v>437</v>
      </c>
      <c r="E564" s="16"/>
      <c r="F564" s="65">
        <f>SUM(F565+F568)</f>
        <v>9814.8</v>
      </c>
    </row>
    <row r="565" spans="1:6" ht="45">
      <c r="A565" s="11" t="s">
        <v>211</v>
      </c>
      <c r="B565" s="16" t="s">
        <v>540</v>
      </c>
      <c r="C565" s="16" t="s">
        <v>535</v>
      </c>
      <c r="D565" s="16" t="s">
        <v>220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540</v>
      </c>
      <c r="C566" s="16" t="s">
        <v>535</v>
      </c>
      <c r="D566" s="16" t="s">
        <v>220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540</v>
      </c>
      <c r="C567" s="16" t="s">
        <v>535</v>
      </c>
      <c r="D567" s="16" t="s">
        <v>220</v>
      </c>
      <c r="E567" s="16" t="s">
        <v>32</v>
      </c>
      <c r="F567" s="66">
        <f>ведомственная!G735</f>
        <v>9740.4</v>
      </c>
    </row>
    <row r="568" spans="1:6" ht="75">
      <c r="A568" s="12" t="s">
        <v>155</v>
      </c>
      <c r="B568" s="16" t="s">
        <v>540</v>
      </c>
      <c r="C568" s="16" t="s">
        <v>535</v>
      </c>
      <c r="D568" s="16" t="s">
        <v>439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540</v>
      </c>
      <c r="C569" s="16" t="s">
        <v>535</v>
      </c>
      <c r="D569" s="16" t="s">
        <v>439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540</v>
      </c>
      <c r="C570" s="16" t="s">
        <v>535</v>
      </c>
      <c r="D570" s="16" t="s">
        <v>439</v>
      </c>
      <c r="E570" s="16" t="s">
        <v>32</v>
      </c>
      <c r="F570" s="66">
        <f>ведомственная!G738</f>
        <v>74.4</v>
      </c>
    </row>
    <row r="571" spans="1:6" ht="30">
      <c r="A571" s="12" t="s">
        <v>440</v>
      </c>
      <c r="B571" s="16" t="s">
        <v>540</v>
      </c>
      <c r="C571" s="16" t="s">
        <v>535</v>
      </c>
      <c r="D571" s="16" t="s">
        <v>443</v>
      </c>
      <c r="E571" s="16"/>
      <c r="F571" s="65">
        <f>SUM(F572+F575+F578)</f>
        <v>194.4</v>
      </c>
    </row>
    <row r="572" spans="1:6" ht="30">
      <c r="A572" s="11" t="s">
        <v>442</v>
      </c>
      <c r="B572" s="16" t="s">
        <v>540</v>
      </c>
      <c r="C572" s="16" t="s">
        <v>535</v>
      </c>
      <c r="D572" s="16" t="s">
        <v>441</v>
      </c>
      <c r="E572" s="16"/>
      <c r="F572" s="65">
        <f>SUM(F573)</f>
        <v>10</v>
      </c>
    </row>
    <row r="573" spans="1:6" ht="30">
      <c r="A573" s="11" t="s">
        <v>15</v>
      </c>
      <c r="B573" s="16" t="s">
        <v>540</v>
      </c>
      <c r="C573" s="16" t="s">
        <v>535</v>
      </c>
      <c r="D573" s="16" t="s">
        <v>441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540</v>
      </c>
      <c r="C574" s="16" t="s">
        <v>535</v>
      </c>
      <c r="D574" s="16" t="s">
        <v>441</v>
      </c>
      <c r="E574" s="16" t="s">
        <v>32</v>
      </c>
      <c r="F574" s="66">
        <f>ведомственная!G742</f>
        <v>10</v>
      </c>
    </row>
    <row r="575" spans="1:6" ht="15">
      <c r="A575" s="12" t="s">
        <v>498</v>
      </c>
      <c r="B575" s="16" t="s">
        <v>540</v>
      </c>
      <c r="C575" s="16" t="s">
        <v>535</v>
      </c>
      <c r="D575" s="16" t="s">
        <v>499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540</v>
      </c>
      <c r="C576" s="16" t="s">
        <v>535</v>
      </c>
      <c r="D576" s="16" t="s">
        <v>499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540</v>
      </c>
      <c r="C577" s="16" t="s">
        <v>535</v>
      </c>
      <c r="D577" s="16" t="s">
        <v>499</v>
      </c>
      <c r="E577" s="16" t="s">
        <v>32</v>
      </c>
      <c r="F577" s="66">
        <f>ведомственная!G745</f>
        <v>162.5</v>
      </c>
    </row>
    <row r="578" spans="1:6" ht="60">
      <c r="A578" s="12" t="s">
        <v>157</v>
      </c>
      <c r="B578" s="16" t="s">
        <v>540</v>
      </c>
      <c r="C578" s="16" t="s">
        <v>535</v>
      </c>
      <c r="D578" s="16" t="s">
        <v>225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540</v>
      </c>
      <c r="C579" s="16" t="s">
        <v>535</v>
      </c>
      <c r="D579" s="16" t="s">
        <v>225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540</v>
      </c>
      <c r="C580" s="16" t="s">
        <v>535</v>
      </c>
      <c r="D580" s="16" t="s">
        <v>225</v>
      </c>
      <c r="E580" s="16" t="s">
        <v>32</v>
      </c>
      <c r="F580" s="66">
        <f>ведомственная!G748</f>
        <v>21.9</v>
      </c>
    </row>
    <row r="581" spans="1:6" ht="15">
      <c r="A581" s="11" t="s">
        <v>444</v>
      </c>
      <c r="B581" s="16" t="s">
        <v>540</v>
      </c>
      <c r="C581" s="16" t="s">
        <v>535</v>
      </c>
      <c r="D581" s="16" t="s">
        <v>221</v>
      </c>
      <c r="E581" s="16"/>
      <c r="F581" s="65">
        <f>SUM(F582)</f>
        <v>1600.2</v>
      </c>
    </row>
    <row r="582" spans="1:6" ht="45">
      <c r="A582" s="11" t="s">
        <v>211</v>
      </c>
      <c r="B582" s="16" t="s">
        <v>540</v>
      </c>
      <c r="C582" s="16" t="s">
        <v>535</v>
      </c>
      <c r="D582" s="16" t="s">
        <v>254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540</v>
      </c>
      <c r="C583" s="16" t="s">
        <v>535</v>
      </c>
      <c r="D583" s="16" t="s">
        <v>254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540</v>
      </c>
      <c r="C584" s="16" t="s">
        <v>535</v>
      </c>
      <c r="D584" s="16" t="s">
        <v>254</v>
      </c>
      <c r="E584" s="16" t="s">
        <v>32</v>
      </c>
      <c r="F584" s="66">
        <f>ведомственная!G752</f>
        <v>1600.2</v>
      </c>
    </row>
    <row r="585" spans="1:6" ht="30">
      <c r="A585" s="12" t="s">
        <v>373</v>
      </c>
      <c r="B585" s="16" t="s">
        <v>540</v>
      </c>
      <c r="C585" s="16" t="s">
        <v>535</v>
      </c>
      <c r="D585" s="16" t="s">
        <v>222</v>
      </c>
      <c r="E585" s="16"/>
      <c r="F585" s="65">
        <f>SUM(F586)</f>
        <v>7.8</v>
      </c>
    </row>
    <row r="586" spans="1:6" ht="45">
      <c r="A586" s="12" t="s">
        <v>224</v>
      </c>
      <c r="B586" s="16" t="s">
        <v>540</v>
      </c>
      <c r="C586" s="16" t="s">
        <v>535</v>
      </c>
      <c r="D586" s="16" t="s">
        <v>223</v>
      </c>
      <c r="E586" s="16"/>
      <c r="F586" s="65">
        <f>SUM(F587)</f>
        <v>7.8</v>
      </c>
    </row>
    <row r="587" spans="1:6" ht="30">
      <c r="A587" s="11" t="s">
        <v>15</v>
      </c>
      <c r="B587" s="16" t="s">
        <v>540</v>
      </c>
      <c r="C587" s="16" t="s">
        <v>535</v>
      </c>
      <c r="D587" s="16" t="s">
        <v>223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540</v>
      </c>
      <c r="C588" s="16" t="s">
        <v>535</v>
      </c>
      <c r="D588" s="16" t="s">
        <v>223</v>
      </c>
      <c r="E588" s="16" t="s">
        <v>32</v>
      </c>
      <c r="F588" s="66">
        <f>ведомственная!G756</f>
        <v>7.8</v>
      </c>
    </row>
    <row r="589" spans="1:6" ht="15">
      <c r="A589" s="11" t="s">
        <v>572</v>
      </c>
      <c r="B589" s="16" t="s">
        <v>540</v>
      </c>
      <c r="C589" s="16" t="s">
        <v>536</v>
      </c>
      <c r="D589" s="16"/>
      <c r="E589" s="16"/>
      <c r="F589" s="65">
        <f>SUM(F590+F596)</f>
        <v>5571.3</v>
      </c>
    </row>
    <row r="590" spans="1:6" ht="19.5" customHeight="1">
      <c r="A590" s="11" t="s">
        <v>526</v>
      </c>
      <c r="B590" s="16" t="s">
        <v>540</v>
      </c>
      <c r="C590" s="16" t="s">
        <v>536</v>
      </c>
      <c r="D590" s="16" t="s">
        <v>158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540</v>
      </c>
      <c r="C591" s="16" t="s">
        <v>536</v>
      </c>
      <c r="D591" s="16" t="s">
        <v>159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540</v>
      </c>
      <c r="C592" s="16" t="s">
        <v>536</v>
      </c>
      <c r="D592" s="16" t="s">
        <v>161</v>
      </c>
      <c r="E592" s="16"/>
      <c r="F592" s="65">
        <f>SUM(F593)</f>
        <v>671.5</v>
      </c>
    </row>
    <row r="593" spans="1:6" s="6" customFormat="1" ht="34.5" customHeight="1">
      <c r="A593" s="12" t="s">
        <v>433</v>
      </c>
      <c r="B593" s="16" t="s">
        <v>540</v>
      </c>
      <c r="C593" s="16" t="s">
        <v>536</v>
      </c>
      <c r="D593" s="16" t="s">
        <v>162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540</v>
      </c>
      <c r="C594" s="16" t="s">
        <v>536</v>
      </c>
      <c r="D594" s="16" t="s">
        <v>162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540</v>
      </c>
      <c r="C595" s="16" t="s">
        <v>536</v>
      </c>
      <c r="D595" s="16" t="s">
        <v>162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149</v>
      </c>
      <c r="B596" s="16" t="s">
        <v>540</v>
      </c>
      <c r="C596" s="16" t="s">
        <v>536</v>
      </c>
      <c r="D596" s="16" t="s">
        <v>173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540</v>
      </c>
      <c r="C597" s="16" t="s">
        <v>536</v>
      </c>
      <c r="D597" s="16" t="s">
        <v>174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540</v>
      </c>
      <c r="C598" s="16" t="s">
        <v>536</v>
      </c>
      <c r="D598" s="16" t="s">
        <v>174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540</v>
      </c>
      <c r="C599" s="16" t="s">
        <v>536</v>
      </c>
      <c r="D599" s="16" t="s">
        <v>174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540</v>
      </c>
      <c r="C600" s="16" t="s">
        <v>536</v>
      </c>
      <c r="D600" s="16" t="s">
        <v>174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540</v>
      </c>
      <c r="C601" s="16" t="s">
        <v>536</v>
      </c>
      <c r="D601" s="16" t="s">
        <v>174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540</v>
      </c>
      <c r="C602" s="16" t="s">
        <v>536</v>
      </c>
      <c r="D602" s="16" t="s">
        <v>174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540</v>
      </c>
      <c r="C603" s="16" t="s">
        <v>536</v>
      </c>
      <c r="D603" s="16" t="s">
        <v>174</v>
      </c>
      <c r="E603" s="16" t="s">
        <v>85</v>
      </c>
      <c r="F603" s="66">
        <v>0.1</v>
      </c>
    </row>
    <row r="604" spans="1:6" ht="14.25">
      <c r="A604" s="23" t="s">
        <v>532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533</v>
      </c>
      <c r="B605" s="87">
        <v>10</v>
      </c>
      <c r="C605" s="87" t="s">
        <v>535</v>
      </c>
      <c r="D605" s="87"/>
      <c r="E605" s="87"/>
      <c r="F605" s="65">
        <f>SUM(F606)</f>
        <v>2167.7</v>
      </c>
    </row>
    <row r="606" spans="1:6" ht="30">
      <c r="A606" s="20" t="s">
        <v>256</v>
      </c>
      <c r="B606" s="87">
        <v>10</v>
      </c>
      <c r="C606" s="87" t="s">
        <v>535</v>
      </c>
      <c r="D606" s="87" t="s">
        <v>182</v>
      </c>
      <c r="E606" s="87"/>
      <c r="F606" s="65">
        <f>SUM(F607)</f>
        <v>2167.7</v>
      </c>
    </row>
    <row r="607" spans="1:6" ht="15">
      <c r="A607" s="20" t="s">
        <v>257</v>
      </c>
      <c r="B607" s="87">
        <v>10</v>
      </c>
      <c r="C607" s="87" t="s">
        <v>535</v>
      </c>
      <c r="D607" s="87" t="s">
        <v>183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535</v>
      </c>
      <c r="D608" s="87" t="s">
        <v>258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535</v>
      </c>
      <c r="D609" s="87" t="s">
        <v>258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535</v>
      </c>
      <c r="D610" s="87" t="s">
        <v>258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535</v>
      </c>
      <c r="D611" s="87" t="s">
        <v>258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535</v>
      </c>
      <c r="D612" s="87" t="s">
        <v>258</v>
      </c>
      <c r="E612" s="87">
        <v>310</v>
      </c>
      <c r="F612" s="66">
        <f>ведомственная!G326</f>
        <v>2125.2</v>
      </c>
    </row>
    <row r="613" spans="1:6" ht="15">
      <c r="A613" s="20" t="s">
        <v>541</v>
      </c>
      <c r="B613" s="87">
        <v>10</v>
      </c>
      <c r="C613" s="87" t="s">
        <v>539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539</v>
      </c>
      <c r="D614" s="87" t="s">
        <v>180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539</v>
      </c>
      <c r="D615" s="87" t="s">
        <v>165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539</v>
      </c>
      <c r="D616" s="87" t="s">
        <v>262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539</v>
      </c>
      <c r="D617" s="87" t="s">
        <v>262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539</v>
      </c>
      <c r="D618" s="87" t="s">
        <v>262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539</v>
      </c>
      <c r="D619" s="87" t="s">
        <v>262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539</v>
      </c>
      <c r="D620" s="87" t="s">
        <v>262</v>
      </c>
      <c r="E620" s="87">
        <v>310</v>
      </c>
      <c r="F620" s="66">
        <f>ведомственная!G334</f>
        <v>12851.2</v>
      </c>
    </row>
    <row r="621" spans="1:6" ht="15">
      <c r="A621" s="20" t="s">
        <v>257</v>
      </c>
      <c r="B621" s="87">
        <v>10</v>
      </c>
      <c r="C621" s="87" t="s">
        <v>539</v>
      </c>
      <c r="D621" s="87" t="s">
        <v>183</v>
      </c>
      <c r="E621" s="87"/>
      <c r="F621" s="65">
        <f>SUM(F622+F625+F630)</f>
        <v>788.5</v>
      </c>
    </row>
    <row r="622" spans="1:6" ht="15">
      <c r="A622" s="27" t="s">
        <v>497</v>
      </c>
      <c r="B622" s="87" t="s">
        <v>551</v>
      </c>
      <c r="C622" s="87" t="s">
        <v>539</v>
      </c>
      <c r="D622" s="87" t="s">
        <v>259</v>
      </c>
      <c r="E622" s="87"/>
      <c r="F622" s="65">
        <f>SUM(F623)</f>
        <v>120</v>
      </c>
    </row>
    <row r="623" spans="1:6" ht="15">
      <c r="A623" s="27" t="s">
        <v>90</v>
      </c>
      <c r="B623" s="87" t="s">
        <v>551</v>
      </c>
      <c r="C623" s="87" t="s">
        <v>539</v>
      </c>
      <c r="D623" s="87" t="s">
        <v>259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551</v>
      </c>
      <c r="C624" s="87" t="s">
        <v>539</v>
      </c>
      <c r="D624" s="87" t="s">
        <v>259</v>
      </c>
      <c r="E624" s="87" t="s">
        <v>92</v>
      </c>
      <c r="F624" s="66">
        <f>ведомственная!G338</f>
        <v>120</v>
      </c>
    </row>
    <row r="625" spans="1:6" ht="45">
      <c r="A625" s="20" t="s">
        <v>447</v>
      </c>
      <c r="B625" s="87">
        <v>10</v>
      </c>
      <c r="C625" s="87" t="s">
        <v>539</v>
      </c>
      <c r="D625" s="87" t="s">
        <v>260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551</v>
      </c>
      <c r="C626" s="83" t="s">
        <v>539</v>
      </c>
      <c r="D626" s="87" t="s">
        <v>260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551</v>
      </c>
      <c r="C627" s="83" t="s">
        <v>539</v>
      </c>
      <c r="D627" s="87" t="s">
        <v>260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539</v>
      </c>
      <c r="D628" s="87" t="s">
        <v>260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539</v>
      </c>
      <c r="D629" s="87" t="s">
        <v>260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539</v>
      </c>
      <c r="D630" s="87" t="s">
        <v>261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551</v>
      </c>
      <c r="C631" s="83" t="s">
        <v>539</v>
      </c>
      <c r="D631" s="87" t="s">
        <v>261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551</v>
      </c>
      <c r="C632" s="83" t="s">
        <v>539</v>
      </c>
      <c r="D632" s="87" t="s">
        <v>261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539</v>
      </c>
      <c r="D633" s="87" t="s">
        <v>261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539</v>
      </c>
      <c r="D634" s="87" t="s">
        <v>261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551</v>
      </c>
      <c r="C635" s="16" t="s">
        <v>539</v>
      </c>
      <c r="D635" s="16" t="s">
        <v>170</v>
      </c>
      <c r="E635" s="16"/>
      <c r="F635" s="66">
        <f>F636</f>
        <v>90.2</v>
      </c>
    </row>
    <row r="636" spans="1:6" ht="30">
      <c r="A636" s="11" t="s">
        <v>399</v>
      </c>
      <c r="B636" s="16" t="s">
        <v>551</v>
      </c>
      <c r="C636" s="16" t="s">
        <v>539</v>
      </c>
      <c r="D636" s="16" t="s">
        <v>295</v>
      </c>
      <c r="E636" s="16"/>
      <c r="F636" s="66">
        <f>F637</f>
        <v>90.2</v>
      </c>
    </row>
    <row r="637" spans="1:6" ht="45">
      <c r="A637" s="11" t="s">
        <v>460</v>
      </c>
      <c r="B637" s="16" t="s">
        <v>551</v>
      </c>
      <c r="C637" s="16" t="s">
        <v>539</v>
      </c>
      <c r="D637" s="16" t="s">
        <v>461</v>
      </c>
      <c r="E637" s="16"/>
      <c r="F637" s="66">
        <f>F638</f>
        <v>90.2</v>
      </c>
    </row>
    <row r="638" spans="1:6" ht="15">
      <c r="A638" s="11" t="s">
        <v>90</v>
      </c>
      <c r="B638" s="16" t="s">
        <v>551</v>
      </c>
      <c r="C638" s="16" t="s">
        <v>539</v>
      </c>
      <c r="D638" s="16" t="s">
        <v>461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551</v>
      </c>
      <c r="C639" s="16" t="s">
        <v>539</v>
      </c>
      <c r="D639" s="16" t="s">
        <v>461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551</v>
      </c>
      <c r="C640" s="16" t="s">
        <v>539</v>
      </c>
      <c r="D640" s="16" t="s">
        <v>229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551</v>
      </c>
      <c r="C641" s="16" t="s">
        <v>539</v>
      </c>
      <c r="D641" s="16" t="s">
        <v>230</v>
      </c>
      <c r="E641" s="16"/>
      <c r="F641" s="65">
        <f>SUM(F642)</f>
        <v>280</v>
      </c>
    </row>
    <row r="642" spans="1:6" ht="75">
      <c r="A642" s="11" t="s">
        <v>305</v>
      </c>
      <c r="B642" s="16" t="s">
        <v>551</v>
      </c>
      <c r="C642" s="16" t="s">
        <v>539</v>
      </c>
      <c r="D642" s="16" t="s">
        <v>252</v>
      </c>
      <c r="E642" s="16"/>
      <c r="F642" s="65">
        <f>SUM(F643)</f>
        <v>280</v>
      </c>
    </row>
    <row r="643" spans="1:6" ht="15">
      <c r="A643" s="11" t="s">
        <v>310</v>
      </c>
      <c r="B643" s="16" t="s">
        <v>551</v>
      </c>
      <c r="C643" s="16" t="s">
        <v>539</v>
      </c>
      <c r="D643" s="16" t="s">
        <v>311</v>
      </c>
      <c r="E643" s="16"/>
      <c r="F643" s="65">
        <f>SUM(F644)</f>
        <v>280</v>
      </c>
    </row>
    <row r="644" spans="1:6" ht="15">
      <c r="A644" s="11" t="s">
        <v>90</v>
      </c>
      <c r="B644" s="16" t="s">
        <v>551</v>
      </c>
      <c r="C644" s="16" t="s">
        <v>539</v>
      </c>
      <c r="D644" s="16" t="s">
        <v>311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551</v>
      </c>
      <c r="C645" s="16" t="s">
        <v>539</v>
      </c>
      <c r="D645" s="16" t="s">
        <v>311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551</v>
      </c>
      <c r="C646" s="16" t="s">
        <v>539</v>
      </c>
      <c r="D646" s="16" t="s">
        <v>203</v>
      </c>
      <c r="E646" s="16"/>
      <c r="F646" s="68">
        <f>SUM(F647+F651+F655+F659)</f>
        <v>752</v>
      </c>
    </row>
    <row r="647" spans="1:6" ht="45">
      <c r="A647" s="11" t="s">
        <v>452</v>
      </c>
      <c r="B647" s="16" t="s">
        <v>551</v>
      </c>
      <c r="C647" s="16" t="s">
        <v>539</v>
      </c>
      <c r="D647" s="16" t="s">
        <v>204</v>
      </c>
      <c r="E647" s="16"/>
      <c r="F647" s="68">
        <f>SUM(F648)</f>
        <v>250</v>
      </c>
    </row>
    <row r="648" spans="1:6" ht="15">
      <c r="A648" s="11" t="s">
        <v>310</v>
      </c>
      <c r="B648" s="16" t="s">
        <v>551</v>
      </c>
      <c r="C648" s="16" t="s">
        <v>539</v>
      </c>
      <c r="D648" s="16" t="s">
        <v>453</v>
      </c>
      <c r="E648" s="16"/>
      <c r="F648" s="68">
        <f>SUM(F649)</f>
        <v>250</v>
      </c>
    </row>
    <row r="649" spans="1:6" ht="30">
      <c r="A649" s="11" t="s">
        <v>15</v>
      </c>
      <c r="B649" s="16" t="s">
        <v>551</v>
      </c>
      <c r="C649" s="16" t="s">
        <v>539</v>
      </c>
      <c r="D649" s="16" t="s">
        <v>453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551</v>
      </c>
      <c r="C650" s="16" t="s">
        <v>539</v>
      </c>
      <c r="D650" s="16" t="s">
        <v>453</v>
      </c>
      <c r="E650" s="16" t="s">
        <v>10</v>
      </c>
      <c r="F650" s="66">
        <f>ведомственная!G353</f>
        <v>250</v>
      </c>
    </row>
    <row r="651" spans="1:6" ht="45">
      <c r="A651" s="11" t="s">
        <v>454</v>
      </c>
      <c r="B651" s="16" t="s">
        <v>551</v>
      </c>
      <c r="C651" s="16" t="s">
        <v>539</v>
      </c>
      <c r="D651" s="16" t="s">
        <v>205</v>
      </c>
      <c r="E651" s="16"/>
      <c r="F651" s="68">
        <f>SUM(F652)</f>
        <v>250</v>
      </c>
    </row>
    <row r="652" spans="1:6" ht="24" customHeight="1">
      <c r="A652" s="11" t="s">
        <v>310</v>
      </c>
      <c r="B652" s="16" t="s">
        <v>551</v>
      </c>
      <c r="C652" s="16" t="s">
        <v>539</v>
      </c>
      <c r="D652" s="16" t="s">
        <v>455</v>
      </c>
      <c r="E652" s="16"/>
      <c r="F652" s="68">
        <f>SUM(F653)</f>
        <v>250</v>
      </c>
    </row>
    <row r="653" spans="1:6" ht="30">
      <c r="A653" s="11" t="s">
        <v>15</v>
      </c>
      <c r="B653" s="16" t="s">
        <v>551</v>
      </c>
      <c r="C653" s="16" t="s">
        <v>539</v>
      </c>
      <c r="D653" s="16" t="s">
        <v>455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551</v>
      </c>
      <c r="C654" s="16" t="s">
        <v>539</v>
      </c>
      <c r="D654" s="16" t="s">
        <v>455</v>
      </c>
      <c r="E654" s="16" t="s">
        <v>10</v>
      </c>
      <c r="F654" s="66">
        <f>ведомственная!G357</f>
        <v>250</v>
      </c>
    </row>
    <row r="655" spans="1:6" ht="30">
      <c r="A655" s="11" t="s">
        <v>456</v>
      </c>
      <c r="B655" s="16" t="s">
        <v>551</v>
      </c>
      <c r="C655" s="16" t="s">
        <v>539</v>
      </c>
      <c r="D655" s="16" t="s">
        <v>206</v>
      </c>
      <c r="E655" s="16"/>
      <c r="F655" s="68">
        <f>SUM(F656)</f>
        <v>200</v>
      </c>
    </row>
    <row r="656" spans="1:6" ht="18.75" customHeight="1">
      <c r="A656" s="11" t="s">
        <v>310</v>
      </c>
      <c r="B656" s="16" t="s">
        <v>551</v>
      </c>
      <c r="C656" s="16" t="s">
        <v>539</v>
      </c>
      <c r="D656" s="16" t="s">
        <v>457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551</v>
      </c>
      <c r="C657" s="16" t="s">
        <v>539</v>
      </c>
      <c r="D657" s="16" t="s">
        <v>457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551</v>
      </c>
      <c r="C658" s="16" t="s">
        <v>539</v>
      </c>
      <c r="D658" s="16" t="s">
        <v>457</v>
      </c>
      <c r="E658" s="16" t="s">
        <v>94</v>
      </c>
      <c r="F658" s="66">
        <f>ведомственная!G361</f>
        <v>200</v>
      </c>
    </row>
    <row r="659" spans="1:6" ht="75">
      <c r="A659" s="11" t="s">
        <v>458</v>
      </c>
      <c r="B659" s="16" t="s">
        <v>551</v>
      </c>
      <c r="C659" s="16" t="s">
        <v>539</v>
      </c>
      <c r="D659" s="16" t="s">
        <v>207</v>
      </c>
      <c r="E659" s="16"/>
      <c r="F659" s="68">
        <f>SUM(F660)</f>
        <v>52</v>
      </c>
    </row>
    <row r="660" spans="1:6" ht="21" customHeight="1">
      <c r="A660" s="11" t="s">
        <v>310</v>
      </c>
      <c r="B660" s="16" t="s">
        <v>551</v>
      </c>
      <c r="C660" s="16" t="s">
        <v>539</v>
      </c>
      <c r="D660" s="16" t="s">
        <v>459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551</v>
      </c>
      <c r="C661" s="16" t="s">
        <v>539</v>
      </c>
      <c r="D661" s="16" t="s">
        <v>459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551</v>
      </c>
      <c r="C662" s="16" t="s">
        <v>539</v>
      </c>
      <c r="D662" s="82" t="s">
        <v>459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551</v>
      </c>
      <c r="C663" s="16" t="s">
        <v>539</v>
      </c>
      <c r="D663" s="16" t="s">
        <v>200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551</v>
      </c>
      <c r="C664" s="16" t="s">
        <v>539</v>
      </c>
      <c r="D664" s="16" t="s">
        <v>208</v>
      </c>
      <c r="E664" s="16"/>
      <c r="F664" s="68">
        <f>SUM(F665)</f>
        <v>1695.6999999999998</v>
      </c>
    </row>
    <row r="665" spans="1:6" ht="30">
      <c r="A665" s="11" t="s">
        <v>473</v>
      </c>
      <c r="B665" s="16" t="s">
        <v>551</v>
      </c>
      <c r="C665" s="16" t="s">
        <v>539</v>
      </c>
      <c r="D665" s="16" t="s">
        <v>209</v>
      </c>
      <c r="E665" s="16"/>
      <c r="F665" s="68">
        <f>SUM(F669+F666+F672)</f>
        <v>1695.6999999999998</v>
      </c>
    </row>
    <row r="666" spans="1:6" ht="45">
      <c r="A666" s="27" t="s">
        <v>265</v>
      </c>
      <c r="B666" s="83" t="s">
        <v>551</v>
      </c>
      <c r="C666" s="83" t="s">
        <v>539</v>
      </c>
      <c r="D666" s="83" t="s">
        <v>264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551</v>
      </c>
      <c r="C667" s="83" t="s">
        <v>539</v>
      </c>
      <c r="D667" s="83" t="s">
        <v>264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551</v>
      </c>
      <c r="C668" s="83" t="s">
        <v>539</v>
      </c>
      <c r="D668" s="83" t="s">
        <v>264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415</v>
      </c>
      <c r="B669" s="16" t="s">
        <v>551</v>
      </c>
      <c r="C669" s="16" t="s">
        <v>539</v>
      </c>
      <c r="D669" s="16" t="s">
        <v>416</v>
      </c>
      <c r="E669" s="16"/>
      <c r="F669" s="68">
        <f>SUM(F670)</f>
        <v>50</v>
      </c>
    </row>
    <row r="670" spans="1:6" ht="15">
      <c r="A670" s="11" t="s">
        <v>90</v>
      </c>
      <c r="B670" s="16" t="s">
        <v>551</v>
      </c>
      <c r="C670" s="16" t="s">
        <v>539</v>
      </c>
      <c r="D670" s="16" t="s">
        <v>416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551</v>
      </c>
      <c r="C671" s="16" t="s">
        <v>539</v>
      </c>
      <c r="D671" s="16" t="s">
        <v>416</v>
      </c>
      <c r="E671" s="16" t="s">
        <v>94</v>
      </c>
      <c r="F671" s="66">
        <f>ведомственная!G374</f>
        <v>50</v>
      </c>
    </row>
    <row r="672" spans="1:6" ht="15">
      <c r="A672" s="27" t="s">
        <v>267</v>
      </c>
      <c r="B672" s="83" t="s">
        <v>551</v>
      </c>
      <c r="C672" s="83" t="s">
        <v>539</v>
      </c>
      <c r="D672" s="83" t="s">
        <v>266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551</v>
      </c>
      <c r="C673" s="83" t="s">
        <v>539</v>
      </c>
      <c r="D673" s="83" t="s">
        <v>266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551</v>
      </c>
      <c r="C674" s="83" t="s">
        <v>539</v>
      </c>
      <c r="D674" s="83" t="s">
        <v>266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555</v>
      </c>
      <c r="B675" s="16" t="s">
        <v>551</v>
      </c>
      <c r="C675" s="16" t="s">
        <v>536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551</v>
      </c>
      <c r="C676" s="16" t="s">
        <v>536</v>
      </c>
      <c r="D676" s="16" t="s">
        <v>229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551</v>
      </c>
      <c r="C677" s="16" t="s">
        <v>536</v>
      </c>
      <c r="D677" s="16" t="s">
        <v>230</v>
      </c>
      <c r="E677" s="16"/>
      <c r="F677" s="65">
        <f t="shared" si="0"/>
        <v>9780.8</v>
      </c>
    </row>
    <row r="678" spans="1:6" ht="30">
      <c r="A678" s="11" t="s">
        <v>303</v>
      </c>
      <c r="B678" s="16" t="s">
        <v>551</v>
      </c>
      <c r="C678" s="16" t="s">
        <v>536</v>
      </c>
      <c r="D678" s="16" t="s">
        <v>304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551</v>
      </c>
      <c r="C679" s="16" t="s">
        <v>536</v>
      </c>
      <c r="D679" s="16" t="s">
        <v>251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551</v>
      </c>
      <c r="C680" s="16" t="s">
        <v>536</v>
      </c>
      <c r="D680" s="16" t="s">
        <v>251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551</v>
      </c>
      <c r="C681" s="16" t="s">
        <v>536</v>
      </c>
      <c r="D681" s="16" t="s">
        <v>251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546</v>
      </c>
      <c r="B682" s="81" t="s">
        <v>552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573</v>
      </c>
      <c r="B683" s="16" t="s">
        <v>552</v>
      </c>
      <c r="C683" s="16" t="s">
        <v>535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552</v>
      </c>
      <c r="C684" s="16" t="s">
        <v>535</v>
      </c>
      <c r="D684" s="16" t="s">
        <v>170</v>
      </c>
      <c r="E684" s="16"/>
      <c r="F684" s="65">
        <f>SUM(F685)</f>
        <v>1192.3</v>
      </c>
    </row>
    <row r="685" spans="1:6" ht="28.5" customHeight="1">
      <c r="A685" s="11" t="s">
        <v>294</v>
      </c>
      <c r="B685" s="16" t="s">
        <v>552</v>
      </c>
      <c r="C685" s="16" t="s">
        <v>535</v>
      </c>
      <c r="D685" s="16" t="s">
        <v>295</v>
      </c>
      <c r="E685" s="16"/>
      <c r="F685" s="65">
        <f>SUM(F686)</f>
        <v>1192.3</v>
      </c>
    </row>
    <row r="686" spans="1:6" ht="45">
      <c r="A686" s="11" t="s">
        <v>460</v>
      </c>
      <c r="B686" s="16" t="s">
        <v>552</v>
      </c>
      <c r="C686" s="16" t="s">
        <v>535</v>
      </c>
      <c r="D686" s="16" t="s">
        <v>461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552</v>
      </c>
      <c r="C687" s="16" t="s">
        <v>535</v>
      </c>
      <c r="D687" s="16" t="s">
        <v>461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552</v>
      </c>
      <c r="C688" s="16" t="s">
        <v>535</v>
      </c>
      <c r="D688" s="16" t="s">
        <v>461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552</v>
      </c>
      <c r="C689" s="16" t="s">
        <v>535</v>
      </c>
      <c r="D689" s="16" t="s">
        <v>201</v>
      </c>
      <c r="E689" s="16"/>
      <c r="F689" s="65">
        <f>SUM(F690)</f>
        <v>14301.9</v>
      </c>
    </row>
    <row r="690" spans="1:6" ht="45">
      <c r="A690" s="11" t="s">
        <v>145</v>
      </c>
      <c r="B690" s="16" t="s">
        <v>552</v>
      </c>
      <c r="C690" s="16" t="s">
        <v>535</v>
      </c>
      <c r="D690" s="16" t="s">
        <v>210</v>
      </c>
      <c r="E690" s="16"/>
      <c r="F690" s="65">
        <f>SUM(F691+F695+F703+F699)</f>
        <v>14301.9</v>
      </c>
    </row>
    <row r="691" spans="1:6" ht="45">
      <c r="A691" s="11" t="s">
        <v>445</v>
      </c>
      <c r="B691" s="16" t="s">
        <v>552</v>
      </c>
      <c r="C691" s="16" t="s">
        <v>535</v>
      </c>
      <c r="D691" s="16" t="s">
        <v>446</v>
      </c>
      <c r="E691" s="16"/>
      <c r="F691" s="65">
        <f>SUM(F692)</f>
        <v>13038.5</v>
      </c>
    </row>
    <row r="692" spans="1:6" ht="45">
      <c r="A692" s="11" t="s">
        <v>211</v>
      </c>
      <c r="B692" s="16" t="s">
        <v>552</v>
      </c>
      <c r="C692" s="16" t="s">
        <v>535</v>
      </c>
      <c r="D692" s="16" t="s">
        <v>212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552</v>
      </c>
      <c r="C693" s="16" t="s">
        <v>535</v>
      </c>
      <c r="D693" s="16" t="s">
        <v>212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552</v>
      </c>
      <c r="C694" s="16" t="s">
        <v>535</v>
      </c>
      <c r="D694" s="16" t="s">
        <v>212</v>
      </c>
      <c r="E694" s="16" t="s">
        <v>32</v>
      </c>
      <c r="F694" s="66">
        <f>ведомственная!G390</f>
        <v>13038.5</v>
      </c>
    </row>
    <row r="695" spans="1:6" ht="45">
      <c r="A695" s="11" t="s">
        <v>412</v>
      </c>
      <c r="B695" s="16" t="s">
        <v>552</v>
      </c>
      <c r="C695" s="16" t="s">
        <v>535</v>
      </c>
      <c r="D695" s="16" t="s">
        <v>448</v>
      </c>
      <c r="E695" s="16"/>
      <c r="F695" s="65">
        <f>SUM(F696)</f>
        <v>245</v>
      </c>
    </row>
    <row r="696" spans="1:6" ht="24" customHeight="1">
      <c r="A696" s="11" t="s">
        <v>310</v>
      </c>
      <c r="B696" s="16" t="s">
        <v>552</v>
      </c>
      <c r="C696" s="16" t="s">
        <v>535</v>
      </c>
      <c r="D696" s="16" t="s">
        <v>449</v>
      </c>
      <c r="E696" s="16"/>
      <c r="F696" s="65">
        <f>SUM(F697)</f>
        <v>245</v>
      </c>
    </row>
    <row r="697" spans="1:6" ht="30">
      <c r="A697" s="11" t="s">
        <v>15</v>
      </c>
      <c r="B697" s="16" t="s">
        <v>552</v>
      </c>
      <c r="C697" s="16" t="s">
        <v>535</v>
      </c>
      <c r="D697" s="16" t="s">
        <v>449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552</v>
      </c>
      <c r="C698" s="16" t="s">
        <v>535</v>
      </c>
      <c r="D698" s="16" t="s">
        <v>449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424</v>
      </c>
      <c r="B699" s="16" t="s">
        <v>552</v>
      </c>
      <c r="C699" s="16" t="s">
        <v>535</v>
      </c>
      <c r="D699" s="16" t="s">
        <v>593</v>
      </c>
      <c r="E699" s="16"/>
      <c r="F699" s="65">
        <f>F700</f>
        <v>1000</v>
      </c>
    </row>
    <row r="700" spans="1:6" ht="18.75" customHeight="1">
      <c r="A700" s="11" t="s">
        <v>310</v>
      </c>
      <c r="B700" s="16" t="s">
        <v>552</v>
      </c>
      <c r="C700" s="16" t="s">
        <v>535</v>
      </c>
      <c r="D700" s="16" t="s">
        <v>594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552</v>
      </c>
      <c r="C701" s="16" t="s">
        <v>535</v>
      </c>
      <c r="D701" s="16" t="s">
        <v>594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552</v>
      </c>
      <c r="C702" s="16" t="s">
        <v>535</v>
      </c>
      <c r="D702" s="16" t="s">
        <v>594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373</v>
      </c>
      <c r="B703" s="16" t="s">
        <v>552</v>
      </c>
      <c r="C703" s="16" t="s">
        <v>535</v>
      </c>
      <c r="D703" s="16" t="s">
        <v>410</v>
      </c>
      <c r="E703" s="16"/>
      <c r="F703" s="65">
        <f>SUM(F704)</f>
        <v>18.4</v>
      </c>
    </row>
    <row r="704" spans="1:6" ht="36" customHeight="1">
      <c r="A704" s="11" t="s">
        <v>224</v>
      </c>
      <c r="B704" s="16" t="s">
        <v>552</v>
      </c>
      <c r="C704" s="16" t="s">
        <v>535</v>
      </c>
      <c r="D704" s="16" t="s">
        <v>411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552</v>
      </c>
      <c r="C705" s="16" t="s">
        <v>535</v>
      </c>
      <c r="D705" s="16" t="s">
        <v>411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552</v>
      </c>
      <c r="C706" s="16" t="s">
        <v>535</v>
      </c>
      <c r="D706" s="16" t="s">
        <v>411</v>
      </c>
      <c r="E706" s="16" t="s">
        <v>32</v>
      </c>
      <c r="F706" s="66">
        <f>ведомственная!G402</f>
        <v>18.4</v>
      </c>
    </row>
    <row r="707" spans="1:6" ht="28.5">
      <c r="A707" s="23" t="s">
        <v>553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569</v>
      </c>
      <c r="B708" s="87">
        <v>13</v>
      </c>
      <c r="C708" s="87" t="s">
        <v>535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535</v>
      </c>
      <c r="D709" s="87" t="s">
        <v>184</v>
      </c>
      <c r="E709" s="87"/>
      <c r="F709" s="65">
        <f>SUM(F710)</f>
        <v>4889</v>
      </c>
    </row>
    <row r="710" spans="1:6" ht="15">
      <c r="A710" s="20" t="s">
        <v>554</v>
      </c>
      <c r="B710" s="87">
        <v>13</v>
      </c>
      <c r="C710" s="87" t="s">
        <v>535</v>
      </c>
      <c r="D710" s="87" t="s">
        <v>185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535</v>
      </c>
      <c r="D711" s="87" t="s">
        <v>185</v>
      </c>
      <c r="E711" s="87">
        <v>700</v>
      </c>
      <c r="F711" s="65">
        <f>SUM(F712)</f>
        <v>4889</v>
      </c>
    </row>
    <row r="712" spans="1:6" ht="15">
      <c r="A712" s="20" t="s">
        <v>584</v>
      </c>
      <c r="B712" s="87">
        <v>13</v>
      </c>
      <c r="C712" s="87" t="s">
        <v>535</v>
      </c>
      <c r="D712" s="87" t="s">
        <v>185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577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570</v>
      </c>
      <c r="B714" s="87">
        <v>14</v>
      </c>
      <c r="C714" s="87" t="s">
        <v>535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535</v>
      </c>
      <c r="D715" s="87" t="s">
        <v>180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535</v>
      </c>
      <c r="D716" s="87" t="s">
        <v>165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535</v>
      </c>
      <c r="D717" s="87" t="s">
        <v>213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535</v>
      </c>
      <c r="D718" s="87" t="s">
        <v>213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535</v>
      </c>
      <c r="D719" s="87" t="s">
        <v>213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535</v>
      </c>
      <c r="D720" s="87" t="s">
        <v>190</v>
      </c>
      <c r="E720" s="87"/>
      <c r="F720" s="65">
        <f>SUM(F721)</f>
        <v>1530.8</v>
      </c>
    </row>
    <row r="721" spans="1:6" ht="30">
      <c r="A721" s="20" t="s">
        <v>191</v>
      </c>
      <c r="B721" s="87">
        <v>14</v>
      </c>
      <c r="C721" s="87" t="s">
        <v>535</v>
      </c>
      <c r="D721" s="87" t="s">
        <v>192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535</v>
      </c>
      <c r="D722" s="87" t="s">
        <v>193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535</v>
      </c>
      <c r="D723" s="87" t="s">
        <v>193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535</v>
      </c>
      <c r="D724" s="87" t="s">
        <v>193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578</v>
      </c>
      <c r="B725" s="87">
        <v>14</v>
      </c>
      <c r="C725" s="87" t="s">
        <v>539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539</v>
      </c>
      <c r="D726" s="87" t="s">
        <v>190</v>
      </c>
      <c r="E726" s="87"/>
      <c r="F726" s="65">
        <f>SUM(F727)</f>
        <v>7343.3</v>
      </c>
    </row>
    <row r="727" spans="1:6" ht="30">
      <c r="A727" s="20" t="s">
        <v>191</v>
      </c>
      <c r="B727" s="87" t="s">
        <v>550</v>
      </c>
      <c r="C727" s="87" t="s">
        <v>539</v>
      </c>
      <c r="D727" s="87" t="s">
        <v>192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539</v>
      </c>
      <c r="D728" s="87" t="s">
        <v>194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539</v>
      </c>
      <c r="D729" s="87" t="s">
        <v>194</v>
      </c>
      <c r="E729" s="87">
        <v>500</v>
      </c>
      <c r="F729" s="65">
        <f>SUM(F730)</f>
        <v>7343.3</v>
      </c>
    </row>
    <row r="730" spans="1:6" ht="15">
      <c r="A730" s="20" t="s">
        <v>561</v>
      </c>
      <c r="B730" s="87">
        <v>14</v>
      </c>
      <c r="C730" s="87" t="s">
        <v>539</v>
      </c>
      <c r="D730" s="87" t="s">
        <v>194</v>
      </c>
      <c r="E730" s="87">
        <v>540</v>
      </c>
      <c r="F730" s="66">
        <f>ведомственная!G546</f>
        <v>7343.3</v>
      </c>
    </row>
    <row r="731" spans="1:6" ht="14.25">
      <c r="A731" s="38" t="s">
        <v>534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559</v>
      </c>
      <c r="B733" s="90"/>
      <c r="C733" s="90"/>
      <c r="D733" s="90"/>
      <c r="E733" s="90"/>
    </row>
    <row r="734" spans="1:5" ht="18.75">
      <c r="A734" s="89" t="s">
        <v>558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5" t="s">
        <v>595</v>
      </c>
      <c r="G1" s="145"/>
    </row>
    <row r="2" spans="1:7" ht="17.25" customHeight="1">
      <c r="A2" s="24"/>
      <c r="B2" s="25"/>
      <c r="C2" s="25"/>
      <c r="D2" s="25"/>
      <c r="F2" s="145" t="s">
        <v>576</v>
      </c>
      <c r="G2" s="145"/>
    </row>
    <row r="3" spans="1:7" ht="14.25" customHeight="1">
      <c r="A3" s="24"/>
      <c r="B3" s="25"/>
      <c r="C3" s="25"/>
      <c r="D3" s="25"/>
      <c r="E3" s="145" t="s">
        <v>597</v>
      </c>
      <c r="F3" s="145"/>
      <c r="G3" s="145"/>
    </row>
    <row r="4" spans="1:7" ht="15.75" customHeight="1">
      <c r="A4" s="24"/>
      <c r="B4" s="25"/>
      <c r="C4" s="25"/>
      <c r="D4" s="25"/>
      <c r="E4" s="145" t="s">
        <v>598</v>
      </c>
      <c r="F4" s="145"/>
      <c r="G4" s="145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52" t="s">
        <v>406</v>
      </c>
      <c r="B6" s="152"/>
      <c r="C6" s="152"/>
      <c r="D6" s="152"/>
      <c r="E6" s="152"/>
      <c r="F6" s="152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6" t="s">
        <v>313</v>
      </c>
      <c r="B8" s="147" t="s">
        <v>314</v>
      </c>
      <c r="C8" s="147" t="s">
        <v>521</v>
      </c>
      <c r="D8" s="147" t="s">
        <v>315</v>
      </c>
      <c r="E8" s="147" t="s">
        <v>523</v>
      </c>
      <c r="F8" s="147" t="s">
        <v>524</v>
      </c>
      <c r="G8" s="148" t="s">
        <v>70</v>
      </c>
      <c r="H8" s="99"/>
    </row>
    <row r="9" spans="1:8" s="4" customFormat="1" ht="28.5" customHeight="1">
      <c r="A9" s="146"/>
      <c r="B9" s="147"/>
      <c r="C9" s="147"/>
      <c r="D9" s="147"/>
      <c r="E9" s="147"/>
      <c r="F9" s="147"/>
      <c r="G9" s="149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316</v>
      </c>
      <c r="B11" s="71" t="s">
        <v>317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525</v>
      </c>
      <c r="B12" s="72" t="s">
        <v>317</v>
      </c>
      <c r="C12" s="72" t="s">
        <v>535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562</v>
      </c>
      <c r="B13" s="72" t="s">
        <v>317</v>
      </c>
      <c r="C13" s="72" t="s">
        <v>535</v>
      </c>
      <c r="D13" s="72" t="s">
        <v>536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318</v>
      </c>
      <c r="C14" s="72" t="s">
        <v>535</v>
      </c>
      <c r="D14" s="72" t="s">
        <v>536</v>
      </c>
      <c r="E14" s="72" t="s">
        <v>180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317</v>
      </c>
      <c r="C15" s="72" t="s">
        <v>535</v>
      </c>
      <c r="D15" s="72" t="s">
        <v>536</v>
      </c>
      <c r="E15" s="72" t="s">
        <v>165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319</v>
      </c>
      <c r="B16" s="72" t="s">
        <v>317</v>
      </c>
      <c r="C16" s="72" t="s">
        <v>535</v>
      </c>
      <c r="D16" s="72" t="s">
        <v>536</v>
      </c>
      <c r="E16" s="72" t="s">
        <v>226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317</v>
      </c>
      <c r="C17" s="72" t="s">
        <v>535</v>
      </c>
      <c r="D17" s="72" t="s">
        <v>536</v>
      </c>
      <c r="E17" s="72" t="s">
        <v>226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317</v>
      </c>
      <c r="C18" s="72" t="s">
        <v>535</v>
      </c>
      <c r="D18" s="72" t="s">
        <v>536</v>
      </c>
      <c r="E18" s="72" t="s">
        <v>226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317</v>
      </c>
      <c r="C19" s="72" t="s">
        <v>535</v>
      </c>
      <c r="D19" s="72" t="s">
        <v>536</v>
      </c>
      <c r="E19" s="72" t="s">
        <v>228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317</v>
      </c>
      <c r="C20" s="72" t="s">
        <v>535</v>
      </c>
      <c r="D20" s="72" t="s">
        <v>536</v>
      </c>
      <c r="E20" s="72" t="s">
        <v>228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317</v>
      </c>
      <c r="C21" s="72" t="s">
        <v>535</v>
      </c>
      <c r="D21" s="72" t="s">
        <v>536</v>
      </c>
      <c r="E21" s="72" t="s">
        <v>228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317</v>
      </c>
      <c r="C22" s="72" t="s">
        <v>535</v>
      </c>
      <c r="D22" s="72" t="s">
        <v>536</v>
      </c>
      <c r="E22" s="72" t="s">
        <v>228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317</v>
      </c>
      <c r="C23" s="72" t="s">
        <v>535</v>
      </c>
      <c r="D23" s="72" t="s">
        <v>536</v>
      </c>
      <c r="E23" s="72" t="s">
        <v>228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317</v>
      </c>
      <c r="C24" s="72" t="s">
        <v>535</v>
      </c>
      <c r="D24" s="72" t="s">
        <v>536</v>
      </c>
      <c r="E24" s="72" t="s">
        <v>197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317</v>
      </c>
      <c r="C25" s="72" t="s">
        <v>535</v>
      </c>
      <c r="D25" s="72" t="s">
        <v>536</v>
      </c>
      <c r="E25" s="72" t="s">
        <v>197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317</v>
      </c>
      <c r="C26" s="72" t="s">
        <v>535</v>
      </c>
      <c r="D26" s="72" t="s">
        <v>536</v>
      </c>
      <c r="E26" s="72" t="s">
        <v>197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317</v>
      </c>
      <c r="C27" s="72" t="s">
        <v>535</v>
      </c>
      <c r="D27" s="72" t="s">
        <v>536</v>
      </c>
      <c r="E27" s="72" t="s">
        <v>197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317</v>
      </c>
      <c r="C28" s="72" t="s">
        <v>535</v>
      </c>
      <c r="D28" s="72" t="s">
        <v>536</v>
      </c>
      <c r="E28" s="72" t="s">
        <v>197</v>
      </c>
      <c r="F28" s="72" t="s">
        <v>80</v>
      </c>
      <c r="G28" s="61">
        <v>22.2</v>
      </c>
      <c r="H28" s="103"/>
    </row>
    <row r="29" spans="1:8" ht="38.25">
      <c r="A29" s="47" t="s">
        <v>150</v>
      </c>
      <c r="B29" s="72" t="s">
        <v>317</v>
      </c>
      <c r="C29" s="72" t="s">
        <v>535</v>
      </c>
      <c r="D29" s="72" t="s">
        <v>536</v>
      </c>
      <c r="E29" s="72" t="s">
        <v>198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317</v>
      </c>
      <c r="C30" s="72" t="s">
        <v>535</v>
      </c>
      <c r="D30" s="72" t="s">
        <v>536</v>
      </c>
      <c r="E30" s="72" t="s">
        <v>198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317</v>
      </c>
      <c r="C31" s="72" t="s">
        <v>535</v>
      </c>
      <c r="D31" s="72" t="s">
        <v>536</v>
      </c>
      <c r="E31" s="72" t="s">
        <v>198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317</v>
      </c>
      <c r="C32" s="72" t="s">
        <v>535</v>
      </c>
      <c r="D32" s="72" t="s">
        <v>536</v>
      </c>
      <c r="E32" s="72" t="s">
        <v>198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317</v>
      </c>
      <c r="C33" s="72" t="s">
        <v>535</v>
      </c>
      <c r="D33" s="72" t="s">
        <v>536</v>
      </c>
      <c r="E33" s="72" t="s">
        <v>198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317</v>
      </c>
      <c r="C34" s="72" t="s">
        <v>535</v>
      </c>
      <c r="D34" s="72" t="s">
        <v>536</v>
      </c>
      <c r="E34" s="72" t="s">
        <v>227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317</v>
      </c>
      <c r="C35" s="72" t="s">
        <v>535</v>
      </c>
      <c r="D35" s="72" t="s">
        <v>536</v>
      </c>
      <c r="E35" s="72" t="s">
        <v>227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317</v>
      </c>
      <c r="C36" s="72" t="s">
        <v>535</v>
      </c>
      <c r="D36" s="72" t="s">
        <v>536</v>
      </c>
      <c r="E36" s="72" t="s">
        <v>227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317</v>
      </c>
      <c r="C37" s="72" t="s">
        <v>535</v>
      </c>
      <c r="D37" s="72" t="s">
        <v>536</v>
      </c>
      <c r="E37" s="72" t="s">
        <v>227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317</v>
      </c>
      <c r="C38" s="72" t="s">
        <v>535</v>
      </c>
      <c r="D38" s="72" t="s">
        <v>536</v>
      </c>
      <c r="E38" s="72" t="s">
        <v>227</v>
      </c>
      <c r="F38" s="72" t="s">
        <v>80</v>
      </c>
      <c r="G38" s="61">
        <v>136</v>
      </c>
      <c r="H38" s="103"/>
    </row>
    <row r="39" spans="1:8" ht="38.25">
      <c r="A39" s="48" t="s">
        <v>338</v>
      </c>
      <c r="B39" s="72" t="s">
        <v>317</v>
      </c>
      <c r="C39" s="72" t="s">
        <v>535</v>
      </c>
      <c r="D39" s="72" t="s">
        <v>536</v>
      </c>
      <c r="E39" s="72" t="s">
        <v>337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317</v>
      </c>
      <c r="C40" s="72" t="s">
        <v>535</v>
      </c>
      <c r="D40" s="72" t="s">
        <v>536</v>
      </c>
      <c r="E40" s="72" t="s">
        <v>337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317</v>
      </c>
      <c r="C41" s="72" t="s">
        <v>535</v>
      </c>
      <c r="D41" s="72" t="s">
        <v>536</v>
      </c>
      <c r="E41" s="72" t="s">
        <v>337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317</v>
      </c>
      <c r="C42" s="72" t="s">
        <v>535</v>
      </c>
      <c r="D42" s="72" t="s">
        <v>536</v>
      </c>
      <c r="E42" s="72" t="s">
        <v>364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317</v>
      </c>
      <c r="C43" s="72" t="s">
        <v>535</v>
      </c>
      <c r="D43" s="72" t="s">
        <v>536</v>
      </c>
      <c r="E43" s="72" t="s">
        <v>364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317</v>
      </c>
      <c r="C44" s="72" t="s">
        <v>535</v>
      </c>
      <c r="D44" s="72" t="s">
        <v>536</v>
      </c>
      <c r="E44" s="72" t="s">
        <v>364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317</v>
      </c>
      <c r="C45" s="72" t="s">
        <v>535</v>
      </c>
      <c r="D45" s="72" t="s">
        <v>536</v>
      </c>
      <c r="E45" s="72" t="s">
        <v>364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317</v>
      </c>
      <c r="C46" s="72" t="s">
        <v>535</v>
      </c>
      <c r="D46" s="72" t="s">
        <v>536</v>
      </c>
      <c r="E46" s="72" t="s">
        <v>364</v>
      </c>
      <c r="F46" s="72" t="s">
        <v>80</v>
      </c>
      <c r="G46" s="61">
        <v>121.1</v>
      </c>
      <c r="H46" s="103"/>
    </row>
    <row r="47" spans="1:8" ht="76.5">
      <c r="A47" s="48" t="s">
        <v>414</v>
      </c>
      <c r="B47" s="72" t="s">
        <v>317</v>
      </c>
      <c r="C47" s="72" t="s">
        <v>535</v>
      </c>
      <c r="D47" s="72" t="s">
        <v>536</v>
      </c>
      <c r="E47" s="72" t="s">
        <v>365</v>
      </c>
      <c r="F47" s="72"/>
      <c r="G47" s="61">
        <f>G48</f>
        <v>55.6</v>
      </c>
      <c r="H47" s="103"/>
    </row>
    <row r="48" spans="1:8" ht="25.5">
      <c r="A48" s="48" t="s">
        <v>320</v>
      </c>
      <c r="B48" s="72" t="s">
        <v>317</v>
      </c>
      <c r="C48" s="72" t="s">
        <v>535</v>
      </c>
      <c r="D48" s="72" t="s">
        <v>536</v>
      </c>
      <c r="E48" s="72" t="s">
        <v>365</v>
      </c>
      <c r="F48" s="72" t="s">
        <v>30</v>
      </c>
      <c r="G48" s="61">
        <f>G49</f>
        <v>55.6</v>
      </c>
      <c r="H48" s="103"/>
    </row>
    <row r="49" spans="1:8" ht="25.5">
      <c r="A49" s="48" t="s">
        <v>321</v>
      </c>
      <c r="B49" s="72" t="s">
        <v>317</v>
      </c>
      <c r="C49" s="72" t="s">
        <v>535</v>
      </c>
      <c r="D49" s="72" t="s">
        <v>536</v>
      </c>
      <c r="E49" s="72" t="s">
        <v>365</v>
      </c>
      <c r="F49" s="72" t="s">
        <v>10</v>
      </c>
      <c r="G49" s="61">
        <v>55.6</v>
      </c>
      <c r="H49" s="103"/>
    </row>
    <row r="50" spans="1:8" ht="25.5">
      <c r="A50" s="47" t="s">
        <v>322</v>
      </c>
      <c r="B50" s="72" t="s">
        <v>317</v>
      </c>
      <c r="C50" s="72" t="s">
        <v>535</v>
      </c>
      <c r="D50" s="72" t="s">
        <v>536</v>
      </c>
      <c r="E50" s="72" t="s">
        <v>166</v>
      </c>
      <c r="F50" s="72"/>
      <c r="G50" s="61">
        <f>G51</f>
        <v>1333.8</v>
      </c>
      <c r="H50" s="103"/>
    </row>
    <row r="51" spans="1:8" ht="25.5">
      <c r="A51" s="47" t="s">
        <v>323</v>
      </c>
      <c r="B51" s="72" t="s">
        <v>317</v>
      </c>
      <c r="C51" s="72" t="s">
        <v>535</v>
      </c>
      <c r="D51" s="72" t="s">
        <v>536</v>
      </c>
      <c r="E51" s="72" t="s">
        <v>292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317</v>
      </c>
      <c r="C52" s="72" t="s">
        <v>535</v>
      </c>
      <c r="D52" s="72" t="s">
        <v>536</v>
      </c>
      <c r="E52" s="72" t="s">
        <v>292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317</v>
      </c>
      <c r="C53" s="72" t="s">
        <v>535</v>
      </c>
      <c r="D53" s="72" t="s">
        <v>536</v>
      </c>
      <c r="E53" s="72" t="s">
        <v>292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317</v>
      </c>
      <c r="C54" s="72" t="s">
        <v>535</v>
      </c>
      <c r="D54" s="72" t="s">
        <v>536</v>
      </c>
      <c r="E54" s="72" t="s">
        <v>292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317</v>
      </c>
      <c r="C55" s="72" t="s">
        <v>535</v>
      </c>
      <c r="D55" s="72" t="s">
        <v>536</v>
      </c>
      <c r="E55" s="72" t="s">
        <v>292</v>
      </c>
      <c r="F55" s="72" t="s">
        <v>80</v>
      </c>
      <c r="G55" s="61">
        <v>207</v>
      </c>
      <c r="H55" s="103"/>
    </row>
    <row r="56" spans="1:8" ht="15.75">
      <c r="A56" s="48" t="s">
        <v>526</v>
      </c>
      <c r="B56" s="70" t="s">
        <v>317</v>
      </c>
      <c r="C56" s="70" t="s">
        <v>535</v>
      </c>
      <c r="D56" s="70" t="s">
        <v>536</v>
      </c>
      <c r="E56" s="70" t="s">
        <v>158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317</v>
      </c>
      <c r="C57" s="70" t="s">
        <v>535</v>
      </c>
      <c r="D57" s="70" t="s">
        <v>536</v>
      </c>
      <c r="E57" s="70" t="s">
        <v>159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317</v>
      </c>
      <c r="C58" s="70" t="s">
        <v>535</v>
      </c>
      <c r="D58" s="70" t="s">
        <v>536</v>
      </c>
      <c r="E58" s="70" t="s">
        <v>160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317</v>
      </c>
      <c r="C59" s="70" t="s">
        <v>535</v>
      </c>
      <c r="D59" s="70" t="s">
        <v>536</v>
      </c>
      <c r="E59" s="70" t="s">
        <v>160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317</v>
      </c>
      <c r="C60" s="70" t="s">
        <v>535</v>
      </c>
      <c r="D60" s="70" t="s">
        <v>536</v>
      </c>
      <c r="E60" s="70" t="s">
        <v>160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317</v>
      </c>
      <c r="C61" s="70" t="s">
        <v>535</v>
      </c>
      <c r="D61" s="70" t="s">
        <v>536</v>
      </c>
      <c r="E61" s="70" t="s">
        <v>161</v>
      </c>
      <c r="F61" s="70"/>
      <c r="G61" s="59">
        <f>SUM(G62+G69)</f>
        <v>23470.6</v>
      </c>
      <c r="H61" s="104"/>
    </row>
    <row r="62" spans="1:8" ht="38.25">
      <c r="A62" s="48" t="s">
        <v>324</v>
      </c>
      <c r="B62" s="70" t="s">
        <v>317</v>
      </c>
      <c r="C62" s="70" t="s">
        <v>535</v>
      </c>
      <c r="D62" s="70" t="s">
        <v>536</v>
      </c>
      <c r="E62" s="70" t="s">
        <v>162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317</v>
      </c>
      <c r="C63" s="70" t="s">
        <v>535</v>
      </c>
      <c r="D63" s="70" t="s">
        <v>536</v>
      </c>
      <c r="E63" s="70" t="s">
        <v>162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317</v>
      </c>
      <c r="C64" s="70" t="s">
        <v>535</v>
      </c>
      <c r="D64" s="70" t="s">
        <v>536</v>
      </c>
      <c r="E64" s="70" t="s">
        <v>162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317</v>
      </c>
      <c r="C65" s="70" t="s">
        <v>535</v>
      </c>
      <c r="D65" s="70" t="s">
        <v>536</v>
      </c>
      <c r="E65" s="70" t="s">
        <v>162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317</v>
      </c>
      <c r="C66" s="70" t="s">
        <v>535</v>
      </c>
      <c r="D66" s="70" t="s">
        <v>536</v>
      </c>
      <c r="E66" s="70" t="s">
        <v>162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317</v>
      </c>
      <c r="C67" s="70" t="s">
        <v>535</v>
      </c>
      <c r="D67" s="70" t="s">
        <v>536</v>
      </c>
      <c r="E67" s="70" t="s">
        <v>162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317</v>
      </c>
      <c r="C68" s="70" t="s">
        <v>535</v>
      </c>
      <c r="D68" s="70" t="s">
        <v>536</v>
      </c>
      <c r="E68" s="70" t="s">
        <v>162</v>
      </c>
      <c r="F68" s="70" t="s">
        <v>85</v>
      </c>
      <c r="G68" s="74">
        <v>1.4</v>
      </c>
      <c r="H68" s="105"/>
    </row>
    <row r="69" spans="1:8" ht="63.75">
      <c r="A69" s="48" t="s">
        <v>413</v>
      </c>
      <c r="B69" s="70" t="s">
        <v>317</v>
      </c>
      <c r="C69" s="70" t="s">
        <v>535</v>
      </c>
      <c r="D69" s="70" t="s">
        <v>536</v>
      </c>
      <c r="E69" s="70" t="s">
        <v>163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317</v>
      </c>
      <c r="C70" s="70" t="s">
        <v>535</v>
      </c>
      <c r="D70" s="70" t="s">
        <v>536</v>
      </c>
      <c r="E70" s="70" t="s">
        <v>163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317</v>
      </c>
      <c r="C71" s="70" t="s">
        <v>535</v>
      </c>
      <c r="D71" s="70" t="s">
        <v>536</v>
      </c>
      <c r="E71" s="70" t="s">
        <v>163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317</v>
      </c>
      <c r="C72" s="70" t="s">
        <v>535</v>
      </c>
      <c r="D72" s="70" t="s">
        <v>536</v>
      </c>
      <c r="E72" s="70" t="s">
        <v>164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317</v>
      </c>
      <c r="C73" s="70" t="s">
        <v>535</v>
      </c>
      <c r="D73" s="70" t="s">
        <v>536</v>
      </c>
      <c r="E73" s="70" t="s">
        <v>164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317</v>
      </c>
      <c r="C74" s="70" t="s">
        <v>535</v>
      </c>
      <c r="D74" s="70" t="s">
        <v>536</v>
      </c>
      <c r="E74" s="70" t="s">
        <v>164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317</v>
      </c>
      <c r="C75" s="72" t="s">
        <v>535</v>
      </c>
      <c r="D75" s="72" t="s">
        <v>536</v>
      </c>
      <c r="E75" s="72" t="s">
        <v>325</v>
      </c>
      <c r="F75" s="70"/>
      <c r="G75" s="61">
        <f>G76</f>
        <v>420</v>
      </c>
      <c r="H75" s="103"/>
    </row>
    <row r="76" spans="1:8" ht="25.5">
      <c r="A76" s="48" t="s">
        <v>191</v>
      </c>
      <c r="B76" s="72" t="s">
        <v>317</v>
      </c>
      <c r="C76" s="72" t="s">
        <v>535</v>
      </c>
      <c r="D76" s="72" t="s">
        <v>536</v>
      </c>
      <c r="E76" s="72" t="s">
        <v>326</v>
      </c>
      <c r="F76" s="72"/>
      <c r="G76" s="61">
        <f>G77</f>
        <v>420</v>
      </c>
      <c r="H76" s="103"/>
    </row>
    <row r="77" spans="1:8" ht="51">
      <c r="A77" s="48" t="s">
        <v>327</v>
      </c>
      <c r="B77" s="72" t="s">
        <v>317</v>
      </c>
      <c r="C77" s="72" t="s">
        <v>535</v>
      </c>
      <c r="D77" s="72" t="s">
        <v>536</v>
      </c>
      <c r="E77" s="72" t="s">
        <v>328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317</v>
      </c>
      <c r="C78" s="72" t="s">
        <v>535</v>
      </c>
      <c r="D78" s="72" t="s">
        <v>536</v>
      </c>
      <c r="E78" s="72" t="s">
        <v>328</v>
      </c>
      <c r="F78" s="72" t="s">
        <v>95</v>
      </c>
      <c r="G78" s="61">
        <f>G79</f>
        <v>420</v>
      </c>
      <c r="H78" s="103"/>
    </row>
    <row r="79" spans="1:8" ht="15.75">
      <c r="A79" s="48" t="s">
        <v>561</v>
      </c>
      <c r="B79" s="72" t="s">
        <v>317</v>
      </c>
      <c r="C79" s="72" t="s">
        <v>535</v>
      </c>
      <c r="D79" s="72" t="s">
        <v>536</v>
      </c>
      <c r="E79" s="72" t="s">
        <v>328</v>
      </c>
      <c r="F79" s="72" t="s">
        <v>585</v>
      </c>
      <c r="G79" s="61">
        <v>420</v>
      </c>
      <c r="H79" s="103"/>
    </row>
    <row r="80" spans="1:8" ht="38.25">
      <c r="A80" s="48" t="s">
        <v>156</v>
      </c>
      <c r="B80" s="72" t="s">
        <v>317</v>
      </c>
      <c r="C80" s="72" t="s">
        <v>535</v>
      </c>
      <c r="D80" s="72" t="s">
        <v>536</v>
      </c>
      <c r="E80" s="72" t="s">
        <v>196</v>
      </c>
      <c r="F80" s="72"/>
      <c r="G80" s="61">
        <f>G81</f>
        <v>250</v>
      </c>
      <c r="H80" s="103"/>
    </row>
    <row r="81" spans="1:8" ht="76.5">
      <c r="A81" s="48" t="s">
        <v>474</v>
      </c>
      <c r="B81" s="72" t="s">
        <v>317</v>
      </c>
      <c r="C81" s="72" t="s">
        <v>535</v>
      </c>
      <c r="D81" s="72" t="s">
        <v>536</v>
      </c>
      <c r="E81" s="72" t="s">
        <v>195</v>
      </c>
      <c r="F81" s="72"/>
      <c r="G81" s="61">
        <f>G82</f>
        <v>250</v>
      </c>
      <c r="H81" s="103"/>
    </row>
    <row r="82" spans="1:8" ht="15.75">
      <c r="A82" s="48" t="s">
        <v>310</v>
      </c>
      <c r="B82" s="72" t="s">
        <v>317</v>
      </c>
      <c r="C82" s="72" t="s">
        <v>535</v>
      </c>
      <c r="D82" s="72" t="s">
        <v>536</v>
      </c>
      <c r="E82" s="72" t="s">
        <v>475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317</v>
      </c>
      <c r="C83" s="72" t="s">
        <v>535</v>
      </c>
      <c r="D83" s="72" t="s">
        <v>536</v>
      </c>
      <c r="E83" s="72" t="s">
        <v>475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317</v>
      </c>
      <c r="C84" s="72" t="s">
        <v>535</v>
      </c>
      <c r="D84" s="72" t="s">
        <v>536</v>
      </c>
      <c r="E84" s="72" t="s">
        <v>475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317</v>
      </c>
      <c r="C85" s="72" t="s">
        <v>535</v>
      </c>
      <c r="D85" s="72" t="s">
        <v>536</v>
      </c>
      <c r="E85" s="72" t="s">
        <v>475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317</v>
      </c>
      <c r="C86" s="72" t="s">
        <v>535</v>
      </c>
      <c r="D86" s="72" t="s">
        <v>536</v>
      </c>
      <c r="E86" s="72" t="s">
        <v>475</v>
      </c>
      <c r="F86" s="72" t="s">
        <v>80</v>
      </c>
      <c r="G86" s="61">
        <v>70</v>
      </c>
      <c r="H86" s="103"/>
    </row>
    <row r="87" spans="1:8" ht="25.5">
      <c r="A87" s="48" t="s">
        <v>329</v>
      </c>
      <c r="B87" s="70" t="s">
        <v>317</v>
      </c>
      <c r="C87" s="70" t="s">
        <v>535</v>
      </c>
      <c r="D87" s="70" t="s">
        <v>536</v>
      </c>
      <c r="E87" s="70" t="s">
        <v>503</v>
      </c>
      <c r="F87" s="70"/>
      <c r="G87" s="74">
        <f>G88+G92+G96+G100+G104+G108</f>
        <v>2629.9</v>
      </c>
      <c r="H87" s="105"/>
    </row>
    <row r="88" spans="1:8" ht="25.5">
      <c r="A88" s="48" t="s">
        <v>333</v>
      </c>
      <c r="B88" s="70" t="s">
        <v>317</v>
      </c>
      <c r="C88" s="70" t="s">
        <v>535</v>
      </c>
      <c r="D88" s="70" t="s">
        <v>536</v>
      </c>
      <c r="E88" s="70" t="s">
        <v>507</v>
      </c>
      <c r="F88" s="70"/>
      <c r="G88" s="74">
        <f>G89</f>
        <v>780</v>
      </c>
      <c r="H88" s="105"/>
    </row>
    <row r="89" spans="1:8" ht="15.75">
      <c r="A89" s="48" t="s">
        <v>310</v>
      </c>
      <c r="B89" s="70" t="s">
        <v>317</v>
      </c>
      <c r="C89" s="70" t="s">
        <v>535</v>
      </c>
      <c r="D89" s="70" t="s">
        <v>536</v>
      </c>
      <c r="E89" s="70" t="s">
        <v>508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317</v>
      </c>
      <c r="C90" s="70" t="s">
        <v>535</v>
      </c>
      <c r="D90" s="70" t="s">
        <v>536</v>
      </c>
      <c r="E90" s="70" t="s">
        <v>508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317</v>
      </c>
      <c r="C91" s="70" t="s">
        <v>535</v>
      </c>
      <c r="D91" s="70" t="s">
        <v>536</v>
      </c>
      <c r="E91" s="70" t="s">
        <v>508</v>
      </c>
      <c r="F91" s="70" t="s">
        <v>80</v>
      </c>
      <c r="G91" s="74">
        <v>780</v>
      </c>
      <c r="H91" s="105"/>
    </row>
    <row r="92" spans="1:8" ht="38.25">
      <c r="A92" s="48" t="s">
        <v>334</v>
      </c>
      <c r="B92" s="70" t="s">
        <v>317</v>
      </c>
      <c r="C92" s="70" t="s">
        <v>535</v>
      </c>
      <c r="D92" s="70" t="s">
        <v>536</v>
      </c>
      <c r="E92" s="70" t="s">
        <v>510</v>
      </c>
      <c r="F92" s="70"/>
      <c r="G92" s="74">
        <f>G93</f>
        <v>591</v>
      </c>
      <c r="H92" s="105"/>
    </row>
    <row r="93" spans="1:8" ht="15.75">
      <c r="A93" s="48" t="s">
        <v>310</v>
      </c>
      <c r="B93" s="70" t="s">
        <v>317</v>
      </c>
      <c r="C93" s="70" t="s">
        <v>535</v>
      </c>
      <c r="D93" s="70" t="s">
        <v>536</v>
      </c>
      <c r="E93" s="70" t="s">
        <v>511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317</v>
      </c>
      <c r="C94" s="70" t="s">
        <v>535</v>
      </c>
      <c r="D94" s="70" t="s">
        <v>536</v>
      </c>
      <c r="E94" s="70" t="s">
        <v>511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317</v>
      </c>
      <c r="C95" s="70" t="s">
        <v>535</v>
      </c>
      <c r="D95" s="70" t="s">
        <v>536</v>
      </c>
      <c r="E95" s="70" t="s">
        <v>511</v>
      </c>
      <c r="F95" s="70" t="s">
        <v>80</v>
      </c>
      <c r="G95" s="74">
        <v>591</v>
      </c>
      <c r="H95" s="105"/>
    </row>
    <row r="96" spans="1:8" ht="25.5">
      <c r="A96" s="48" t="s">
        <v>335</v>
      </c>
      <c r="B96" s="70" t="s">
        <v>317</v>
      </c>
      <c r="C96" s="70" t="s">
        <v>535</v>
      </c>
      <c r="D96" s="70" t="s">
        <v>536</v>
      </c>
      <c r="E96" s="70" t="s">
        <v>512</v>
      </c>
      <c r="F96" s="70"/>
      <c r="G96" s="74">
        <f>G97</f>
        <v>24.2</v>
      </c>
      <c r="H96" s="105"/>
    </row>
    <row r="97" spans="1:8" ht="15.75">
      <c r="A97" s="48" t="s">
        <v>310</v>
      </c>
      <c r="B97" s="70" t="s">
        <v>317</v>
      </c>
      <c r="C97" s="70" t="s">
        <v>535</v>
      </c>
      <c r="D97" s="70" t="s">
        <v>536</v>
      </c>
      <c r="E97" s="70" t="s">
        <v>513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317</v>
      </c>
      <c r="C98" s="70" t="s">
        <v>535</v>
      </c>
      <c r="D98" s="70" t="s">
        <v>536</v>
      </c>
      <c r="E98" s="70" t="s">
        <v>513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317</v>
      </c>
      <c r="C99" s="70" t="s">
        <v>535</v>
      </c>
      <c r="D99" s="70" t="s">
        <v>536</v>
      </c>
      <c r="E99" s="70" t="s">
        <v>513</v>
      </c>
      <c r="F99" s="70" t="s">
        <v>80</v>
      </c>
      <c r="G99" s="74">
        <v>24.2</v>
      </c>
      <c r="H99" s="105"/>
    </row>
    <row r="100" spans="1:8" ht="25.5">
      <c r="A100" s="48" t="s">
        <v>336</v>
      </c>
      <c r="B100" s="70" t="s">
        <v>317</v>
      </c>
      <c r="C100" s="70" t="s">
        <v>535</v>
      </c>
      <c r="D100" s="70" t="s">
        <v>536</v>
      </c>
      <c r="E100" s="70" t="s">
        <v>514</v>
      </c>
      <c r="F100" s="70"/>
      <c r="G100" s="74">
        <f>G101</f>
        <v>180.1</v>
      </c>
      <c r="H100" s="105"/>
    </row>
    <row r="101" spans="1:8" ht="15.75">
      <c r="A101" s="48" t="s">
        <v>310</v>
      </c>
      <c r="B101" s="70" t="s">
        <v>317</v>
      </c>
      <c r="C101" s="70" t="s">
        <v>535</v>
      </c>
      <c r="D101" s="70" t="s">
        <v>536</v>
      </c>
      <c r="E101" s="70" t="s">
        <v>515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317</v>
      </c>
      <c r="C102" s="70" t="s">
        <v>535</v>
      </c>
      <c r="D102" s="70" t="s">
        <v>536</v>
      </c>
      <c r="E102" s="70" t="s">
        <v>515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317</v>
      </c>
      <c r="C103" s="70" t="s">
        <v>535</v>
      </c>
      <c r="D103" s="70" t="s">
        <v>536</v>
      </c>
      <c r="E103" s="70" t="s">
        <v>515</v>
      </c>
      <c r="F103" s="70" t="s">
        <v>80</v>
      </c>
      <c r="G103" s="61">
        <v>180.1</v>
      </c>
      <c r="H103" s="103"/>
    </row>
    <row r="104" spans="1:8" ht="38.25">
      <c r="A104" s="48" t="s">
        <v>342</v>
      </c>
      <c r="B104" s="70" t="s">
        <v>317</v>
      </c>
      <c r="C104" s="70" t="s">
        <v>535</v>
      </c>
      <c r="D104" s="70" t="s">
        <v>536</v>
      </c>
      <c r="E104" s="70" t="s">
        <v>516</v>
      </c>
      <c r="F104" s="70"/>
      <c r="G104" s="74">
        <f>G105</f>
        <v>1012.8</v>
      </c>
      <c r="H104" s="105"/>
    </row>
    <row r="105" spans="1:8" ht="15.75">
      <c r="A105" s="48" t="s">
        <v>310</v>
      </c>
      <c r="B105" s="70" t="s">
        <v>317</v>
      </c>
      <c r="C105" s="70" t="s">
        <v>535</v>
      </c>
      <c r="D105" s="70" t="s">
        <v>536</v>
      </c>
      <c r="E105" s="70" t="s">
        <v>517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317</v>
      </c>
      <c r="C106" s="70" t="s">
        <v>535</v>
      </c>
      <c r="D106" s="70" t="s">
        <v>536</v>
      </c>
      <c r="E106" s="70" t="s">
        <v>517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317</v>
      </c>
      <c r="C107" s="70" t="s">
        <v>535</v>
      </c>
      <c r="D107" s="70" t="s">
        <v>536</v>
      </c>
      <c r="E107" s="70" t="s">
        <v>517</v>
      </c>
      <c r="F107" s="70" t="s">
        <v>80</v>
      </c>
      <c r="G107" s="74">
        <v>1012.8</v>
      </c>
      <c r="H107" s="105"/>
    </row>
    <row r="108" spans="1:8" ht="38.25">
      <c r="A108" s="48" t="s">
        <v>343</v>
      </c>
      <c r="B108" s="70" t="s">
        <v>317</v>
      </c>
      <c r="C108" s="70" t="s">
        <v>535</v>
      </c>
      <c r="D108" s="70" t="s">
        <v>536</v>
      </c>
      <c r="E108" s="70" t="s">
        <v>518</v>
      </c>
      <c r="F108" s="70"/>
      <c r="G108" s="74">
        <f>G109</f>
        <v>41.8</v>
      </c>
      <c r="H108" s="105"/>
    </row>
    <row r="109" spans="1:8" ht="15.75">
      <c r="A109" s="48" t="s">
        <v>310</v>
      </c>
      <c r="B109" s="70" t="s">
        <v>317</v>
      </c>
      <c r="C109" s="70" t="s">
        <v>535</v>
      </c>
      <c r="D109" s="70" t="s">
        <v>536</v>
      </c>
      <c r="E109" s="70" t="s">
        <v>519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317</v>
      </c>
      <c r="C110" s="70" t="s">
        <v>535</v>
      </c>
      <c r="D110" s="70" t="s">
        <v>536</v>
      </c>
      <c r="E110" s="70" t="s">
        <v>519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317</v>
      </c>
      <c r="C111" s="70" t="s">
        <v>535</v>
      </c>
      <c r="D111" s="70" t="s">
        <v>536</v>
      </c>
      <c r="E111" s="70" t="s">
        <v>519</v>
      </c>
      <c r="F111" s="70" t="s">
        <v>80</v>
      </c>
      <c r="G111" s="74">
        <v>41.8</v>
      </c>
      <c r="H111" s="105"/>
    </row>
    <row r="112" spans="1:8" ht="15.75">
      <c r="A112" s="107" t="s">
        <v>587</v>
      </c>
      <c r="B112" s="70" t="s">
        <v>317</v>
      </c>
      <c r="C112" s="70" t="s">
        <v>535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588</v>
      </c>
      <c r="B113" s="70" t="s">
        <v>317</v>
      </c>
      <c r="C113" s="70" t="s">
        <v>535</v>
      </c>
      <c r="D113" s="70" t="s">
        <v>127</v>
      </c>
      <c r="E113" s="72" t="s">
        <v>427</v>
      </c>
      <c r="F113" s="107"/>
      <c r="G113" s="108">
        <f>SUM(G114)</f>
        <v>63.3</v>
      </c>
      <c r="H113" s="105"/>
    </row>
    <row r="114" spans="1:8" ht="38.25">
      <c r="A114" s="47" t="s">
        <v>589</v>
      </c>
      <c r="B114" s="70" t="s">
        <v>317</v>
      </c>
      <c r="C114" s="70" t="s">
        <v>535</v>
      </c>
      <c r="D114" s="70" t="s">
        <v>127</v>
      </c>
      <c r="E114" s="72" t="s">
        <v>590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317</v>
      </c>
      <c r="C115" s="70" t="s">
        <v>535</v>
      </c>
      <c r="D115" s="70" t="s">
        <v>127</v>
      </c>
      <c r="E115" s="72" t="s">
        <v>590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317</v>
      </c>
      <c r="C116" s="70" t="s">
        <v>535</v>
      </c>
      <c r="D116" s="70" t="s">
        <v>127</v>
      </c>
      <c r="E116" s="72" t="s">
        <v>590</v>
      </c>
      <c r="F116" s="72" t="s">
        <v>80</v>
      </c>
      <c r="G116" s="61">
        <v>63.3</v>
      </c>
      <c r="H116" s="105"/>
    </row>
    <row r="117" spans="1:8" ht="15.75">
      <c r="A117" s="48" t="s">
        <v>153</v>
      </c>
      <c r="B117" s="72" t="s">
        <v>317</v>
      </c>
      <c r="C117" s="72" t="s">
        <v>535</v>
      </c>
      <c r="D117" s="72" t="s">
        <v>537</v>
      </c>
      <c r="E117" s="72"/>
      <c r="F117" s="72"/>
      <c r="G117" s="61">
        <f>G118</f>
        <v>3746.6</v>
      </c>
      <c r="H117" s="103"/>
    </row>
    <row r="118" spans="1:8" ht="25.5">
      <c r="A118" s="48" t="s">
        <v>480</v>
      </c>
      <c r="B118" s="72" t="s">
        <v>317</v>
      </c>
      <c r="C118" s="72" t="s">
        <v>535</v>
      </c>
      <c r="D118" s="72" t="s">
        <v>537</v>
      </c>
      <c r="E118" s="72" t="s">
        <v>167</v>
      </c>
      <c r="F118" s="72"/>
      <c r="G118" s="61">
        <f>G119</f>
        <v>3746.6</v>
      </c>
      <c r="H118" s="103"/>
    </row>
    <row r="119" spans="1:8" ht="25.5">
      <c r="A119" s="48" t="s">
        <v>169</v>
      </c>
      <c r="B119" s="72" t="s">
        <v>317</v>
      </c>
      <c r="C119" s="72" t="s">
        <v>535</v>
      </c>
      <c r="D119" s="72" t="s">
        <v>537</v>
      </c>
      <c r="E119" s="72" t="s">
        <v>168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317</v>
      </c>
      <c r="C120" s="72" t="s">
        <v>535</v>
      </c>
      <c r="D120" s="72" t="s">
        <v>537</v>
      </c>
      <c r="E120" s="72" t="s">
        <v>168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317</v>
      </c>
      <c r="C121" s="72" t="s">
        <v>535</v>
      </c>
      <c r="D121" s="72" t="s">
        <v>537</v>
      </c>
      <c r="E121" s="72" t="s">
        <v>168</v>
      </c>
      <c r="F121" s="72" t="s">
        <v>80</v>
      </c>
      <c r="G121" s="61">
        <v>3746.6</v>
      </c>
      <c r="H121" s="103"/>
    </row>
    <row r="122" spans="1:8" ht="15.75">
      <c r="A122" s="47" t="s">
        <v>556</v>
      </c>
      <c r="B122" s="72" t="s">
        <v>317</v>
      </c>
      <c r="C122" s="72" t="s">
        <v>535</v>
      </c>
      <c r="D122" s="72" t="s">
        <v>552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317</v>
      </c>
      <c r="C123" s="70" t="s">
        <v>535</v>
      </c>
      <c r="D123" s="70" t="s">
        <v>552</v>
      </c>
      <c r="E123" s="70" t="s">
        <v>170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317</v>
      </c>
      <c r="C124" s="70" t="s">
        <v>535</v>
      </c>
      <c r="D124" s="70" t="s">
        <v>552</v>
      </c>
      <c r="E124" s="70" t="s">
        <v>171</v>
      </c>
      <c r="F124" s="70"/>
      <c r="G124" s="61">
        <f>G125</f>
        <v>100</v>
      </c>
      <c r="H124" s="103"/>
    </row>
    <row r="125" spans="1:8" ht="15.75">
      <c r="A125" s="48" t="s">
        <v>557</v>
      </c>
      <c r="B125" s="70" t="s">
        <v>317</v>
      </c>
      <c r="C125" s="70" t="s">
        <v>535</v>
      </c>
      <c r="D125" s="70" t="s">
        <v>552</v>
      </c>
      <c r="E125" s="70" t="s">
        <v>172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317</v>
      </c>
      <c r="C126" s="70" t="s">
        <v>535</v>
      </c>
      <c r="D126" s="70" t="s">
        <v>552</v>
      </c>
      <c r="E126" s="70" t="s">
        <v>172</v>
      </c>
      <c r="F126" s="70" t="s">
        <v>84</v>
      </c>
      <c r="G126" s="61">
        <f>G127</f>
        <v>100</v>
      </c>
      <c r="H126" s="103"/>
    </row>
    <row r="127" spans="1:8" ht="15.75">
      <c r="A127" s="48" t="s">
        <v>583</v>
      </c>
      <c r="B127" s="70" t="s">
        <v>317</v>
      </c>
      <c r="C127" s="70" t="s">
        <v>535</v>
      </c>
      <c r="D127" s="70" t="s">
        <v>552</v>
      </c>
      <c r="E127" s="70" t="s">
        <v>172</v>
      </c>
      <c r="F127" s="70" t="s">
        <v>582</v>
      </c>
      <c r="G127" s="74">
        <v>100</v>
      </c>
      <c r="H127" s="105"/>
    </row>
    <row r="128" spans="1:8" ht="15.75">
      <c r="A128" s="47" t="s">
        <v>538</v>
      </c>
      <c r="B128" s="72" t="s">
        <v>317</v>
      </c>
      <c r="C128" s="72" t="s">
        <v>535</v>
      </c>
      <c r="D128" s="72" t="s">
        <v>567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149</v>
      </c>
      <c r="B129" s="70" t="s">
        <v>317</v>
      </c>
      <c r="C129" s="70" t="s">
        <v>535</v>
      </c>
      <c r="D129" s="75">
        <v>13</v>
      </c>
      <c r="E129" s="70" t="s">
        <v>173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317</v>
      </c>
      <c r="C130" s="70" t="s">
        <v>535</v>
      </c>
      <c r="D130" s="75">
        <v>13</v>
      </c>
      <c r="E130" s="70" t="s">
        <v>174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317</v>
      </c>
      <c r="C131" s="70" t="s">
        <v>535</v>
      </c>
      <c r="D131" s="70" t="s">
        <v>567</v>
      </c>
      <c r="E131" s="70" t="s">
        <v>174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317</v>
      </c>
      <c r="C132" s="70" t="s">
        <v>535</v>
      </c>
      <c r="D132" s="70" t="s">
        <v>567</v>
      </c>
      <c r="E132" s="70" t="s">
        <v>174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317</v>
      </c>
      <c r="C133" s="70" t="s">
        <v>535</v>
      </c>
      <c r="D133" s="70" t="s">
        <v>567</v>
      </c>
      <c r="E133" s="70" t="s">
        <v>174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317</v>
      </c>
      <c r="C134" s="70" t="s">
        <v>535</v>
      </c>
      <c r="D134" s="70" t="s">
        <v>567</v>
      </c>
      <c r="E134" s="70" t="s">
        <v>174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317</v>
      </c>
      <c r="C135" s="70" t="s">
        <v>535</v>
      </c>
      <c r="D135" s="70" t="s">
        <v>567</v>
      </c>
      <c r="E135" s="70" t="s">
        <v>174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317</v>
      </c>
      <c r="C136" s="70" t="s">
        <v>535</v>
      </c>
      <c r="D136" s="70" t="s">
        <v>567</v>
      </c>
      <c r="E136" s="70" t="s">
        <v>174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317</v>
      </c>
      <c r="C137" s="70" t="s">
        <v>535</v>
      </c>
      <c r="D137" s="70" t="s">
        <v>567</v>
      </c>
      <c r="E137" s="70" t="s">
        <v>175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317</v>
      </c>
      <c r="C138" s="70" t="s">
        <v>535</v>
      </c>
      <c r="D138" s="70" t="s">
        <v>567</v>
      </c>
      <c r="E138" s="70" t="s">
        <v>175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317</v>
      </c>
      <c r="C139" s="70" t="s">
        <v>535</v>
      </c>
      <c r="D139" s="70" t="s">
        <v>567</v>
      </c>
      <c r="E139" s="70" t="s">
        <v>175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317</v>
      </c>
      <c r="C140" s="70" t="s">
        <v>535</v>
      </c>
      <c r="D140" s="70" t="s">
        <v>567</v>
      </c>
      <c r="E140" s="70" t="s">
        <v>170</v>
      </c>
      <c r="F140" s="70"/>
      <c r="G140" s="74">
        <f>G141+G152+G157+G148</f>
        <v>1535.6</v>
      </c>
      <c r="H140" s="105"/>
    </row>
    <row r="141" spans="1:8" ht="25.5">
      <c r="A141" s="48" t="s">
        <v>294</v>
      </c>
      <c r="B141" s="70" t="s">
        <v>317</v>
      </c>
      <c r="C141" s="70" t="s">
        <v>535</v>
      </c>
      <c r="D141" s="70" t="s">
        <v>567</v>
      </c>
      <c r="E141" s="70" t="s">
        <v>295</v>
      </c>
      <c r="F141" s="70"/>
      <c r="G141" s="74">
        <f>G142</f>
        <v>1127.3</v>
      </c>
      <c r="H141" s="105"/>
    </row>
    <row r="142" spans="1:8" ht="15.75">
      <c r="A142" s="48" t="s">
        <v>154</v>
      </c>
      <c r="B142" s="70" t="s">
        <v>317</v>
      </c>
      <c r="C142" s="70" t="s">
        <v>535</v>
      </c>
      <c r="D142" s="70" t="s">
        <v>567</v>
      </c>
      <c r="E142" s="70" t="s">
        <v>296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317</v>
      </c>
      <c r="C143" s="70" t="s">
        <v>535</v>
      </c>
      <c r="D143" s="70" t="s">
        <v>567</v>
      </c>
      <c r="E143" s="70" t="s">
        <v>296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317</v>
      </c>
      <c r="C144" s="70" t="s">
        <v>535</v>
      </c>
      <c r="D144" s="70" t="s">
        <v>567</v>
      </c>
      <c r="E144" s="70" t="s">
        <v>296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317</v>
      </c>
      <c r="C145" s="70" t="s">
        <v>535</v>
      </c>
      <c r="D145" s="70" t="s">
        <v>567</v>
      </c>
      <c r="E145" s="70" t="s">
        <v>296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317</v>
      </c>
      <c r="C146" s="70" t="s">
        <v>535</v>
      </c>
      <c r="D146" s="70" t="s">
        <v>567</v>
      </c>
      <c r="E146" s="70" t="s">
        <v>296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317</v>
      </c>
      <c r="C147" s="70" t="s">
        <v>535</v>
      </c>
      <c r="D147" s="70" t="s">
        <v>567</v>
      </c>
      <c r="E147" s="70" t="s">
        <v>296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317</v>
      </c>
      <c r="C148" s="70" t="s">
        <v>535</v>
      </c>
      <c r="D148" s="70" t="s">
        <v>567</v>
      </c>
      <c r="E148" s="70" t="s">
        <v>178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317</v>
      </c>
      <c r="C149" s="70" t="s">
        <v>535</v>
      </c>
      <c r="D149" s="70" t="s">
        <v>567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317</v>
      </c>
      <c r="C150" s="70" t="s">
        <v>535</v>
      </c>
      <c r="D150" s="70" t="s">
        <v>567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317</v>
      </c>
      <c r="C151" s="70" t="s">
        <v>535</v>
      </c>
      <c r="D151" s="70" t="s">
        <v>567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298</v>
      </c>
      <c r="B152" s="70" t="s">
        <v>317</v>
      </c>
      <c r="C152" s="70" t="s">
        <v>535</v>
      </c>
      <c r="D152" s="70" t="s">
        <v>567</v>
      </c>
      <c r="E152" s="70" t="s">
        <v>297</v>
      </c>
      <c r="F152" s="70"/>
      <c r="G152" s="74">
        <f>G153</f>
        <v>6</v>
      </c>
      <c r="H152" s="105"/>
    </row>
    <row r="153" spans="1:8" ht="25.5">
      <c r="A153" s="48" t="s">
        <v>299</v>
      </c>
      <c r="B153" s="70" t="s">
        <v>317</v>
      </c>
      <c r="C153" s="70" t="s">
        <v>535</v>
      </c>
      <c r="D153" s="70" t="s">
        <v>567</v>
      </c>
      <c r="E153" s="70" t="s">
        <v>300</v>
      </c>
      <c r="F153" s="70"/>
      <c r="G153" s="74">
        <f>G154</f>
        <v>6</v>
      </c>
      <c r="H153" s="105"/>
    </row>
    <row r="154" spans="1:8" ht="15.75">
      <c r="A154" s="48" t="s">
        <v>152</v>
      </c>
      <c r="B154" s="70" t="s">
        <v>317</v>
      </c>
      <c r="C154" s="70" t="s">
        <v>535</v>
      </c>
      <c r="D154" s="70" t="s">
        <v>567</v>
      </c>
      <c r="E154" s="70" t="s">
        <v>301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317</v>
      </c>
      <c r="C155" s="70" t="s">
        <v>535</v>
      </c>
      <c r="D155" s="70" t="s">
        <v>567</v>
      </c>
      <c r="E155" s="70" t="s">
        <v>301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317</v>
      </c>
      <c r="C156" s="70" t="s">
        <v>535</v>
      </c>
      <c r="D156" s="70" t="s">
        <v>567</v>
      </c>
      <c r="E156" s="70" t="s">
        <v>301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317</v>
      </c>
      <c r="C157" s="70" t="s">
        <v>535</v>
      </c>
      <c r="D157" s="70" t="s">
        <v>567</v>
      </c>
      <c r="E157" s="70" t="s">
        <v>176</v>
      </c>
      <c r="F157" s="70"/>
      <c r="G157" s="61">
        <f>G158+G161</f>
        <v>124.3</v>
      </c>
      <c r="H157" s="103"/>
    </row>
    <row r="158" spans="1:8" ht="25.5">
      <c r="A158" s="48" t="s">
        <v>344</v>
      </c>
      <c r="B158" s="70" t="s">
        <v>317</v>
      </c>
      <c r="C158" s="70" t="s">
        <v>535</v>
      </c>
      <c r="D158" s="70" t="s">
        <v>567</v>
      </c>
      <c r="E158" s="70" t="s">
        <v>177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317</v>
      </c>
      <c r="C159" s="70" t="s">
        <v>535</v>
      </c>
      <c r="D159" s="70" t="s">
        <v>567</v>
      </c>
      <c r="E159" s="70" t="s">
        <v>177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317</v>
      </c>
      <c r="C160" s="70" t="s">
        <v>535</v>
      </c>
      <c r="D160" s="70" t="s">
        <v>567</v>
      </c>
      <c r="E160" s="70" t="s">
        <v>177</v>
      </c>
      <c r="F160" s="70" t="s">
        <v>85</v>
      </c>
      <c r="G160" s="74">
        <v>119.3</v>
      </c>
      <c r="H160" s="105"/>
    </row>
    <row r="161" spans="1:8" ht="15.75">
      <c r="A161" s="48" t="s">
        <v>290</v>
      </c>
      <c r="B161" s="70" t="s">
        <v>317</v>
      </c>
      <c r="C161" s="70" t="s">
        <v>535</v>
      </c>
      <c r="D161" s="70" t="s">
        <v>567</v>
      </c>
      <c r="E161" s="70" t="s">
        <v>289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317</v>
      </c>
      <c r="C162" s="70" t="s">
        <v>535</v>
      </c>
      <c r="D162" s="70" t="s">
        <v>567</v>
      </c>
      <c r="E162" s="70" t="s">
        <v>289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317</v>
      </c>
      <c r="C163" s="70" t="s">
        <v>535</v>
      </c>
      <c r="D163" s="70" t="s">
        <v>567</v>
      </c>
      <c r="E163" s="70" t="s">
        <v>289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317</v>
      </c>
      <c r="C164" s="70" t="s">
        <v>535</v>
      </c>
      <c r="D164" s="70" t="s">
        <v>567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317</v>
      </c>
      <c r="C165" s="70" t="s">
        <v>535</v>
      </c>
      <c r="D165" s="70" t="s">
        <v>567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317</v>
      </c>
      <c r="C166" s="70" t="s">
        <v>535</v>
      </c>
      <c r="D166" s="70" t="s">
        <v>567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310</v>
      </c>
      <c r="B167" s="70" t="s">
        <v>317</v>
      </c>
      <c r="C167" s="70" t="s">
        <v>535</v>
      </c>
      <c r="D167" s="70" t="s">
        <v>567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317</v>
      </c>
      <c r="C168" s="70" t="s">
        <v>535</v>
      </c>
      <c r="D168" s="70" t="s">
        <v>567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317</v>
      </c>
      <c r="C169" s="70" t="s">
        <v>535</v>
      </c>
      <c r="D169" s="70" t="s">
        <v>567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345</v>
      </c>
      <c r="B170" s="70" t="s">
        <v>317</v>
      </c>
      <c r="C170" s="70" t="s">
        <v>535</v>
      </c>
      <c r="D170" s="70" t="s">
        <v>567</v>
      </c>
      <c r="E170" s="70" t="s">
        <v>506</v>
      </c>
      <c r="F170" s="70"/>
      <c r="G170" s="61">
        <f>G175+G171</f>
        <v>515</v>
      </c>
      <c r="H170" s="103"/>
    </row>
    <row r="171" spans="1:8" ht="63.75">
      <c r="A171" s="48" t="s">
        <v>465</v>
      </c>
      <c r="B171" s="70" t="s">
        <v>317</v>
      </c>
      <c r="C171" s="70" t="s">
        <v>535</v>
      </c>
      <c r="D171" s="70" t="s">
        <v>567</v>
      </c>
      <c r="E171" s="70" t="s">
        <v>466</v>
      </c>
      <c r="F171" s="70"/>
      <c r="G171" s="61">
        <f>G172</f>
        <v>400</v>
      </c>
      <c r="H171" s="103"/>
    </row>
    <row r="172" spans="1:8" ht="15.75">
      <c r="A172" s="48" t="s">
        <v>310</v>
      </c>
      <c r="B172" s="70" t="s">
        <v>317</v>
      </c>
      <c r="C172" s="70" t="s">
        <v>535</v>
      </c>
      <c r="D172" s="70" t="s">
        <v>567</v>
      </c>
      <c r="E172" s="70" t="s">
        <v>467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317</v>
      </c>
      <c r="C173" s="70" t="s">
        <v>535</v>
      </c>
      <c r="D173" s="70" t="s">
        <v>567</v>
      </c>
      <c r="E173" s="70" t="s">
        <v>467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317</v>
      </c>
      <c r="C174" s="70" t="s">
        <v>535</v>
      </c>
      <c r="D174" s="70" t="s">
        <v>567</v>
      </c>
      <c r="E174" s="70" t="s">
        <v>467</v>
      </c>
      <c r="F174" s="70" t="s">
        <v>80</v>
      </c>
      <c r="G174" s="61">
        <v>400</v>
      </c>
      <c r="H174" s="103"/>
    </row>
    <row r="175" spans="1:8" ht="25.5">
      <c r="A175" s="48" t="s">
        <v>346</v>
      </c>
      <c r="B175" s="70" t="s">
        <v>317</v>
      </c>
      <c r="C175" s="70" t="s">
        <v>535</v>
      </c>
      <c r="D175" s="70" t="s">
        <v>567</v>
      </c>
      <c r="E175" s="70" t="s">
        <v>469</v>
      </c>
      <c r="F175" s="70"/>
      <c r="G175" s="61">
        <f>G176</f>
        <v>115</v>
      </c>
      <c r="H175" s="103"/>
    </row>
    <row r="176" spans="1:8" ht="15.75">
      <c r="A176" s="48" t="s">
        <v>310</v>
      </c>
      <c r="B176" s="70" t="s">
        <v>317</v>
      </c>
      <c r="C176" s="70" t="s">
        <v>535</v>
      </c>
      <c r="D176" s="70" t="s">
        <v>567</v>
      </c>
      <c r="E176" s="70" t="s">
        <v>470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317</v>
      </c>
      <c r="C177" s="70" t="s">
        <v>535</v>
      </c>
      <c r="D177" s="70" t="s">
        <v>567</v>
      </c>
      <c r="E177" s="70" t="s">
        <v>470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317</v>
      </c>
      <c r="C178" s="70" t="s">
        <v>535</v>
      </c>
      <c r="D178" s="70" t="s">
        <v>567</v>
      </c>
      <c r="E178" s="70" t="s">
        <v>470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317</v>
      </c>
      <c r="C179" s="70" t="s">
        <v>535</v>
      </c>
      <c r="D179" s="70" t="s">
        <v>567</v>
      </c>
      <c r="E179" s="70" t="s">
        <v>244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317</v>
      </c>
      <c r="C180" s="70" t="s">
        <v>535</v>
      </c>
      <c r="D180" s="70" t="s">
        <v>567</v>
      </c>
      <c r="E180" s="70" t="s">
        <v>199</v>
      </c>
      <c r="F180" s="70"/>
      <c r="G180" s="74">
        <f>SUM(G181)</f>
        <v>210.6</v>
      </c>
      <c r="H180" s="105"/>
    </row>
    <row r="181" spans="1:8" ht="25.5">
      <c r="A181" s="48" t="s">
        <v>471</v>
      </c>
      <c r="B181" s="70" t="s">
        <v>317</v>
      </c>
      <c r="C181" s="70" t="s">
        <v>535</v>
      </c>
      <c r="D181" s="70" t="s">
        <v>567</v>
      </c>
      <c r="E181" s="70" t="s">
        <v>245</v>
      </c>
      <c r="F181" s="70"/>
      <c r="G181" s="74">
        <f>G182</f>
        <v>210.6</v>
      </c>
      <c r="H181" s="105"/>
    </row>
    <row r="182" spans="1:8" ht="15.75">
      <c r="A182" s="48" t="s">
        <v>310</v>
      </c>
      <c r="B182" s="70" t="s">
        <v>317</v>
      </c>
      <c r="C182" s="70" t="s">
        <v>535</v>
      </c>
      <c r="D182" s="70" t="s">
        <v>567</v>
      </c>
      <c r="E182" s="70" t="s">
        <v>472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317</v>
      </c>
      <c r="C183" s="70" t="s">
        <v>535</v>
      </c>
      <c r="D183" s="70" t="s">
        <v>567</v>
      </c>
      <c r="E183" s="70" t="s">
        <v>472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317</v>
      </c>
      <c r="C184" s="70" t="s">
        <v>535</v>
      </c>
      <c r="D184" s="70" t="s">
        <v>567</v>
      </c>
      <c r="E184" s="70" t="s">
        <v>472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317</v>
      </c>
      <c r="C185" s="70" t="s">
        <v>535</v>
      </c>
      <c r="D185" s="70" t="s">
        <v>567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317</v>
      </c>
      <c r="C186" s="70" t="s">
        <v>535</v>
      </c>
      <c r="D186" s="70" t="s">
        <v>567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310</v>
      </c>
      <c r="B187" s="70" t="s">
        <v>317</v>
      </c>
      <c r="C187" s="70" t="s">
        <v>535</v>
      </c>
      <c r="D187" s="70" t="s">
        <v>567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317</v>
      </c>
      <c r="C188" s="70" t="s">
        <v>535</v>
      </c>
      <c r="D188" s="70" t="s">
        <v>567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317</v>
      </c>
      <c r="C189" s="70" t="s">
        <v>535</v>
      </c>
      <c r="D189" s="70" t="s">
        <v>567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317</v>
      </c>
      <c r="C190" s="70" t="s">
        <v>535</v>
      </c>
      <c r="D190" s="70" t="s">
        <v>567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317</v>
      </c>
      <c r="C191" s="70" t="s">
        <v>535</v>
      </c>
      <c r="D191" s="70" t="s">
        <v>567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310</v>
      </c>
      <c r="B192" s="70" t="s">
        <v>317</v>
      </c>
      <c r="C192" s="70" t="s">
        <v>535</v>
      </c>
      <c r="D192" s="70" t="s">
        <v>567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317</v>
      </c>
      <c r="C193" s="70" t="s">
        <v>535</v>
      </c>
      <c r="D193" s="70" t="s">
        <v>567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317</v>
      </c>
      <c r="C194" s="70" t="s">
        <v>535</v>
      </c>
      <c r="D194" s="70" t="s">
        <v>567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291</v>
      </c>
      <c r="B195" s="70" t="s">
        <v>317</v>
      </c>
      <c r="C195" s="70" t="s">
        <v>535</v>
      </c>
      <c r="D195" s="70" t="s">
        <v>567</v>
      </c>
      <c r="E195" s="70" t="s">
        <v>200</v>
      </c>
      <c r="F195" s="70"/>
      <c r="G195" s="74">
        <f>SUM(G196)</f>
        <v>100</v>
      </c>
      <c r="H195" s="105"/>
    </row>
    <row r="196" spans="1:8" ht="38.25">
      <c r="A196" s="48" t="s">
        <v>287</v>
      </c>
      <c r="B196" s="70" t="s">
        <v>317</v>
      </c>
      <c r="C196" s="70" t="s">
        <v>535</v>
      </c>
      <c r="D196" s="70" t="s">
        <v>567</v>
      </c>
      <c r="E196" s="70" t="s">
        <v>284</v>
      </c>
      <c r="F196" s="70"/>
      <c r="G196" s="74">
        <f>SUM(G197)</f>
        <v>100</v>
      </c>
      <c r="H196" s="105"/>
    </row>
    <row r="197" spans="1:8" ht="25.5">
      <c r="A197" s="48" t="s">
        <v>288</v>
      </c>
      <c r="B197" s="70" t="s">
        <v>317</v>
      </c>
      <c r="C197" s="70" t="s">
        <v>535</v>
      </c>
      <c r="D197" s="70" t="s">
        <v>567</v>
      </c>
      <c r="E197" s="70" t="s">
        <v>285</v>
      </c>
      <c r="F197" s="70"/>
      <c r="G197" s="74">
        <f>SUM(G198)</f>
        <v>100</v>
      </c>
      <c r="H197" s="105"/>
    </row>
    <row r="198" spans="1:8" ht="15.75">
      <c r="A198" s="48" t="s">
        <v>310</v>
      </c>
      <c r="B198" s="70" t="s">
        <v>317</v>
      </c>
      <c r="C198" s="70" t="s">
        <v>535</v>
      </c>
      <c r="D198" s="70" t="s">
        <v>567</v>
      </c>
      <c r="E198" s="70" t="s">
        <v>286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317</v>
      </c>
      <c r="C199" s="70" t="s">
        <v>535</v>
      </c>
      <c r="D199" s="70" t="s">
        <v>567</v>
      </c>
      <c r="E199" s="70" t="s">
        <v>286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317</v>
      </c>
      <c r="C200" s="70" t="s">
        <v>535</v>
      </c>
      <c r="D200" s="70" t="s">
        <v>567</v>
      </c>
      <c r="E200" s="70" t="s">
        <v>286</v>
      </c>
      <c r="F200" s="70" t="s">
        <v>80</v>
      </c>
      <c r="G200" s="74">
        <v>100</v>
      </c>
      <c r="H200" s="105"/>
    </row>
    <row r="201" spans="1:8" ht="38.25">
      <c r="A201" s="48" t="s">
        <v>347</v>
      </c>
      <c r="B201" s="70" t="s">
        <v>317</v>
      </c>
      <c r="C201" s="70" t="s">
        <v>535</v>
      </c>
      <c r="D201" s="70" t="s">
        <v>567</v>
      </c>
      <c r="E201" s="70" t="s">
        <v>505</v>
      </c>
      <c r="F201" s="70"/>
      <c r="G201" s="61">
        <f>G202+G206+G210</f>
        <v>665</v>
      </c>
      <c r="H201" s="103"/>
    </row>
    <row r="202" spans="1:8" ht="64.5">
      <c r="A202" s="58" t="s">
        <v>391</v>
      </c>
      <c r="B202" s="70" t="s">
        <v>317</v>
      </c>
      <c r="C202" s="70" t="s">
        <v>535</v>
      </c>
      <c r="D202" s="70" t="s">
        <v>567</v>
      </c>
      <c r="E202" s="70" t="s">
        <v>482</v>
      </c>
      <c r="F202" s="70"/>
      <c r="G202" s="61">
        <f>G203</f>
        <v>350</v>
      </c>
      <c r="H202" s="103"/>
    </row>
    <row r="203" spans="1:8" ht="15.75">
      <c r="A203" s="48" t="s">
        <v>310</v>
      </c>
      <c r="B203" s="70" t="s">
        <v>317</v>
      </c>
      <c r="C203" s="70" t="s">
        <v>535</v>
      </c>
      <c r="D203" s="70" t="s">
        <v>567</v>
      </c>
      <c r="E203" s="70" t="s">
        <v>483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317</v>
      </c>
      <c r="C204" s="70" t="s">
        <v>535</v>
      </c>
      <c r="D204" s="70" t="s">
        <v>567</v>
      </c>
      <c r="E204" s="70" t="s">
        <v>483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317</v>
      </c>
      <c r="C205" s="70" t="s">
        <v>535</v>
      </c>
      <c r="D205" s="70" t="s">
        <v>567</v>
      </c>
      <c r="E205" s="70" t="s">
        <v>483</v>
      </c>
      <c r="F205" s="70" t="s">
        <v>80</v>
      </c>
      <c r="G205" s="74">
        <v>350</v>
      </c>
      <c r="H205" s="105"/>
    </row>
    <row r="206" spans="1:8" ht="51">
      <c r="A206" s="48" t="s">
        <v>348</v>
      </c>
      <c r="B206" s="70" t="s">
        <v>317</v>
      </c>
      <c r="C206" s="70" t="s">
        <v>535</v>
      </c>
      <c r="D206" s="70" t="s">
        <v>567</v>
      </c>
      <c r="E206" s="70" t="s">
        <v>485</v>
      </c>
      <c r="F206" s="70"/>
      <c r="G206" s="61">
        <f>G207</f>
        <v>185</v>
      </c>
      <c r="H206" s="103"/>
    </row>
    <row r="207" spans="1:8" ht="15.75">
      <c r="A207" s="48" t="s">
        <v>310</v>
      </c>
      <c r="B207" s="70" t="s">
        <v>317</v>
      </c>
      <c r="C207" s="70" t="s">
        <v>535</v>
      </c>
      <c r="D207" s="70" t="s">
        <v>567</v>
      </c>
      <c r="E207" s="70" t="s">
        <v>486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317</v>
      </c>
      <c r="C208" s="70" t="s">
        <v>535</v>
      </c>
      <c r="D208" s="70" t="s">
        <v>567</v>
      </c>
      <c r="E208" s="70" t="s">
        <v>486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317</v>
      </c>
      <c r="C209" s="70" t="s">
        <v>535</v>
      </c>
      <c r="D209" s="70" t="s">
        <v>567</v>
      </c>
      <c r="E209" s="70" t="s">
        <v>486</v>
      </c>
      <c r="F209" s="70" t="s">
        <v>80</v>
      </c>
      <c r="G209" s="74">
        <v>185</v>
      </c>
      <c r="H209" s="105"/>
    </row>
    <row r="210" spans="1:8" ht="51">
      <c r="A210" s="48" t="s">
        <v>392</v>
      </c>
      <c r="B210" s="70" t="s">
        <v>317</v>
      </c>
      <c r="C210" s="70" t="s">
        <v>535</v>
      </c>
      <c r="D210" s="70" t="s">
        <v>567</v>
      </c>
      <c r="E210" s="70" t="s">
        <v>487</v>
      </c>
      <c r="F210" s="70"/>
      <c r="G210" s="61">
        <f>G211</f>
        <v>130</v>
      </c>
      <c r="H210" s="103"/>
    </row>
    <row r="211" spans="1:8" ht="15.75">
      <c r="A211" s="48" t="s">
        <v>310</v>
      </c>
      <c r="B211" s="70" t="s">
        <v>317</v>
      </c>
      <c r="C211" s="70" t="s">
        <v>535</v>
      </c>
      <c r="D211" s="70" t="s">
        <v>567</v>
      </c>
      <c r="E211" s="70" t="s">
        <v>488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317</v>
      </c>
      <c r="C212" s="70" t="s">
        <v>535</v>
      </c>
      <c r="D212" s="70" t="s">
        <v>567</v>
      </c>
      <c r="E212" s="70" t="s">
        <v>488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317</v>
      </c>
      <c r="C213" s="70" t="s">
        <v>535</v>
      </c>
      <c r="D213" s="70" t="s">
        <v>567</v>
      </c>
      <c r="E213" s="70" t="s">
        <v>488</v>
      </c>
      <c r="F213" s="70" t="s">
        <v>80</v>
      </c>
      <c r="G213" s="74">
        <v>130</v>
      </c>
      <c r="H213" s="105"/>
    </row>
    <row r="214" spans="1:8" ht="25.5">
      <c r="A214" s="48" t="s">
        <v>349</v>
      </c>
      <c r="B214" s="70" t="s">
        <v>317</v>
      </c>
      <c r="C214" s="70" t="s">
        <v>535</v>
      </c>
      <c r="D214" s="70" t="s">
        <v>567</v>
      </c>
      <c r="E214" s="70" t="s">
        <v>504</v>
      </c>
      <c r="F214" s="70"/>
      <c r="G214" s="61">
        <f>G215</f>
        <v>10</v>
      </c>
      <c r="H214" s="103"/>
    </row>
    <row r="215" spans="1:8" ht="51">
      <c r="A215" s="48" t="s">
        <v>350</v>
      </c>
      <c r="B215" s="70" t="s">
        <v>317</v>
      </c>
      <c r="C215" s="70" t="s">
        <v>535</v>
      </c>
      <c r="D215" s="70" t="s">
        <v>567</v>
      </c>
      <c r="E215" s="70" t="s">
        <v>491</v>
      </c>
      <c r="F215" s="70"/>
      <c r="G215" s="61">
        <f>G216</f>
        <v>10</v>
      </c>
      <c r="H215" s="103"/>
    </row>
    <row r="216" spans="1:8" ht="15.75">
      <c r="A216" s="48" t="s">
        <v>310</v>
      </c>
      <c r="B216" s="70" t="s">
        <v>317</v>
      </c>
      <c r="C216" s="70" t="s">
        <v>535</v>
      </c>
      <c r="D216" s="70" t="s">
        <v>567</v>
      </c>
      <c r="E216" s="70" t="s">
        <v>509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317</v>
      </c>
      <c r="C217" s="70" t="s">
        <v>535</v>
      </c>
      <c r="D217" s="70" t="s">
        <v>567</v>
      </c>
      <c r="E217" s="70" t="s">
        <v>509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317</v>
      </c>
      <c r="C218" s="70" t="s">
        <v>535</v>
      </c>
      <c r="D218" s="70" t="s">
        <v>567</v>
      </c>
      <c r="E218" s="70" t="s">
        <v>509</v>
      </c>
      <c r="F218" s="70" t="s">
        <v>80</v>
      </c>
      <c r="G218" s="74">
        <v>10</v>
      </c>
      <c r="H218" s="105"/>
    </row>
    <row r="219" spans="1:8" ht="25.5">
      <c r="A219" s="47" t="s">
        <v>560</v>
      </c>
      <c r="B219" s="72" t="s">
        <v>317</v>
      </c>
      <c r="C219" s="72" t="s">
        <v>539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574</v>
      </c>
      <c r="B220" s="72" t="s">
        <v>317</v>
      </c>
      <c r="C220" s="72" t="s">
        <v>539</v>
      </c>
      <c r="D220" s="72" t="s">
        <v>547</v>
      </c>
      <c r="E220" s="70"/>
      <c r="F220" s="70"/>
      <c r="G220" s="61">
        <f>G221</f>
        <v>1987.4</v>
      </c>
      <c r="H220" s="103"/>
    </row>
    <row r="221" spans="1:8" ht="25.5">
      <c r="A221" s="48" t="s">
        <v>148</v>
      </c>
      <c r="B221" s="70" t="s">
        <v>317</v>
      </c>
      <c r="C221" s="70" t="s">
        <v>8</v>
      </c>
      <c r="D221" s="70" t="s">
        <v>547</v>
      </c>
      <c r="E221" s="70" t="s">
        <v>173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317</v>
      </c>
      <c r="C222" s="70" t="s">
        <v>8</v>
      </c>
      <c r="D222" s="70" t="s">
        <v>547</v>
      </c>
      <c r="E222" s="70" t="s">
        <v>174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317</v>
      </c>
      <c r="C223" s="70" t="s">
        <v>8</v>
      </c>
      <c r="D223" s="70" t="s">
        <v>547</v>
      </c>
      <c r="E223" s="70" t="s">
        <v>174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317</v>
      </c>
      <c r="C224" s="70" t="s">
        <v>8</v>
      </c>
      <c r="D224" s="70" t="s">
        <v>547</v>
      </c>
      <c r="E224" s="70" t="s">
        <v>174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317</v>
      </c>
      <c r="C225" s="70" t="s">
        <v>8</v>
      </c>
      <c r="D225" s="70" t="s">
        <v>547</v>
      </c>
      <c r="E225" s="70" t="s">
        <v>174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317</v>
      </c>
      <c r="C226" s="70" t="s">
        <v>8</v>
      </c>
      <c r="D226" s="70" t="s">
        <v>547</v>
      </c>
      <c r="E226" s="70" t="s">
        <v>174</v>
      </c>
      <c r="F226" s="70" t="s">
        <v>80</v>
      </c>
      <c r="G226" s="74">
        <v>148.8</v>
      </c>
      <c r="H226" s="105"/>
    </row>
    <row r="227" spans="1:8" ht="38.25">
      <c r="A227" s="48" t="s">
        <v>151</v>
      </c>
      <c r="B227" s="70" t="s">
        <v>317</v>
      </c>
      <c r="C227" s="70" t="s">
        <v>8</v>
      </c>
      <c r="D227" s="70" t="s">
        <v>547</v>
      </c>
      <c r="E227" s="70" t="s">
        <v>175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317</v>
      </c>
      <c r="C228" s="70" t="s">
        <v>8</v>
      </c>
      <c r="D228" s="70" t="s">
        <v>547</v>
      </c>
      <c r="E228" s="70" t="s">
        <v>175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317</v>
      </c>
      <c r="C229" s="70" t="s">
        <v>8</v>
      </c>
      <c r="D229" s="70" t="s">
        <v>547</v>
      </c>
      <c r="E229" s="70" t="s">
        <v>175</v>
      </c>
      <c r="F229" s="70" t="s">
        <v>85</v>
      </c>
      <c r="G229" s="74">
        <v>3.4</v>
      </c>
      <c r="H229" s="105"/>
    </row>
    <row r="230" spans="1:8" ht="15.75">
      <c r="A230" s="48" t="s">
        <v>579</v>
      </c>
      <c r="B230" s="70" t="s">
        <v>317</v>
      </c>
      <c r="C230" s="70" t="s">
        <v>536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317</v>
      </c>
      <c r="C231" s="70" t="s">
        <v>536</v>
      </c>
      <c r="D231" s="70" t="s">
        <v>548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317</v>
      </c>
      <c r="C232" s="70" t="s">
        <v>536</v>
      </c>
      <c r="D232" s="70" t="s">
        <v>548</v>
      </c>
      <c r="E232" s="70" t="s">
        <v>170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317</v>
      </c>
      <c r="C233" s="70" t="s">
        <v>536</v>
      </c>
      <c r="D233" s="70" t="s">
        <v>548</v>
      </c>
      <c r="E233" s="70" t="s">
        <v>178</v>
      </c>
      <c r="F233" s="70"/>
      <c r="G233" s="61">
        <f>G234</f>
        <v>153.1</v>
      </c>
      <c r="H233" s="103"/>
    </row>
    <row r="234" spans="1:8" ht="15.75">
      <c r="A234" s="48" t="s">
        <v>154</v>
      </c>
      <c r="B234" s="70" t="s">
        <v>317</v>
      </c>
      <c r="C234" s="70" t="s">
        <v>536</v>
      </c>
      <c r="D234" s="70" t="s">
        <v>548</v>
      </c>
      <c r="E234" s="70" t="s">
        <v>179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317</v>
      </c>
      <c r="C235" s="70" t="s">
        <v>536</v>
      </c>
      <c r="D235" s="70" t="s">
        <v>548</v>
      </c>
      <c r="E235" s="70" t="s">
        <v>179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317</v>
      </c>
      <c r="C236" s="70" t="s">
        <v>536</v>
      </c>
      <c r="D236" s="70" t="s">
        <v>548</v>
      </c>
      <c r="E236" s="70" t="s">
        <v>179</v>
      </c>
      <c r="F236" s="70" t="s">
        <v>131</v>
      </c>
      <c r="G236" s="61">
        <v>153.1</v>
      </c>
      <c r="H236" s="103"/>
    </row>
    <row r="237" spans="1:8" ht="15.75">
      <c r="A237" s="48" t="s">
        <v>339</v>
      </c>
      <c r="B237" s="70" t="s">
        <v>317</v>
      </c>
      <c r="C237" s="70" t="s">
        <v>536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317</v>
      </c>
      <c r="C238" s="70" t="s">
        <v>536</v>
      </c>
      <c r="D238" s="70" t="s">
        <v>127</v>
      </c>
      <c r="E238" s="72" t="s">
        <v>180</v>
      </c>
      <c r="F238" s="70"/>
      <c r="G238" s="74">
        <f>G239+G243</f>
        <v>1437.3999999999999</v>
      </c>
      <c r="H238" s="105"/>
    </row>
    <row r="239" spans="1:8" ht="38.25">
      <c r="A239" s="47" t="s">
        <v>428</v>
      </c>
      <c r="B239" s="70" t="s">
        <v>317</v>
      </c>
      <c r="C239" s="70" t="s">
        <v>536</v>
      </c>
      <c r="D239" s="70" t="s">
        <v>127</v>
      </c>
      <c r="E239" s="72" t="s">
        <v>427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317</v>
      </c>
      <c r="C240" s="70" t="s">
        <v>536</v>
      </c>
      <c r="D240" s="70" t="s">
        <v>127</v>
      </c>
      <c r="E240" s="72" t="s">
        <v>429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317</v>
      </c>
      <c r="C241" s="70" t="s">
        <v>536</v>
      </c>
      <c r="D241" s="70" t="s">
        <v>127</v>
      </c>
      <c r="E241" s="72" t="s">
        <v>429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317</v>
      </c>
      <c r="C242" s="70" t="s">
        <v>536</v>
      </c>
      <c r="D242" s="70" t="s">
        <v>127</v>
      </c>
      <c r="E242" s="72" t="s">
        <v>429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317</v>
      </c>
      <c r="C243" s="70" t="s">
        <v>536</v>
      </c>
      <c r="D243" s="70" t="s">
        <v>127</v>
      </c>
      <c r="E243" s="72" t="s">
        <v>165</v>
      </c>
      <c r="F243" s="70"/>
      <c r="G243" s="74">
        <f>SUM(G244)</f>
        <v>163.6</v>
      </c>
      <c r="H243" s="105"/>
    </row>
    <row r="244" spans="1:8" ht="25.5">
      <c r="A244" s="48" t="s">
        <v>340</v>
      </c>
      <c r="B244" s="70" t="s">
        <v>317</v>
      </c>
      <c r="C244" s="70" t="s">
        <v>536</v>
      </c>
      <c r="D244" s="70" t="s">
        <v>127</v>
      </c>
      <c r="E244" s="72" t="s">
        <v>341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317</v>
      </c>
      <c r="C245" s="70" t="s">
        <v>536</v>
      </c>
      <c r="D245" s="70" t="s">
        <v>127</v>
      </c>
      <c r="E245" s="72" t="s">
        <v>341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317</v>
      </c>
      <c r="C246" s="70" t="s">
        <v>536</v>
      </c>
      <c r="D246" s="70" t="s">
        <v>127</v>
      </c>
      <c r="E246" s="72" t="s">
        <v>341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317</v>
      </c>
      <c r="C247" s="70" t="s">
        <v>536</v>
      </c>
      <c r="D247" s="70" t="s">
        <v>542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317</v>
      </c>
      <c r="C248" s="70" t="s">
        <v>536</v>
      </c>
      <c r="D248" s="70" t="s">
        <v>542</v>
      </c>
      <c r="E248" s="72" t="s">
        <v>180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317</v>
      </c>
      <c r="C249" s="70" t="s">
        <v>536</v>
      </c>
      <c r="D249" s="70" t="s">
        <v>542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317</v>
      </c>
      <c r="C250" s="70" t="s">
        <v>536</v>
      </c>
      <c r="D250" s="70" t="s">
        <v>542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317</v>
      </c>
      <c r="C251" s="70" t="s">
        <v>536</v>
      </c>
      <c r="D251" s="70" t="s">
        <v>542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317</v>
      </c>
      <c r="C252" s="70" t="s">
        <v>536</v>
      </c>
      <c r="D252" s="70" t="s">
        <v>542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317</v>
      </c>
      <c r="C253" s="72" t="s">
        <v>536</v>
      </c>
      <c r="D253" s="72" t="s">
        <v>547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318</v>
      </c>
      <c r="C254" s="72" t="s">
        <v>536</v>
      </c>
      <c r="D254" s="72" t="s">
        <v>547</v>
      </c>
      <c r="E254" s="72" t="s">
        <v>180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317</v>
      </c>
      <c r="C255" s="72" t="s">
        <v>536</v>
      </c>
      <c r="D255" s="72" t="s">
        <v>547</v>
      </c>
      <c r="E255" s="72" t="s">
        <v>181</v>
      </c>
      <c r="F255" s="72"/>
      <c r="G255" s="61">
        <f>G256</f>
        <v>0</v>
      </c>
      <c r="H255" s="103"/>
    </row>
    <row r="256" spans="1:8" ht="38.25" hidden="1">
      <c r="A256" s="48" t="s">
        <v>351</v>
      </c>
      <c r="B256" s="72" t="s">
        <v>317</v>
      </c>
      <c r="C256" s="72" t="s">
        <v>536</v>
      </c>
      <c r="D256" s="72" t="s">
        <v>547</v>
      </c>
      <c r="E256" s="72" t="s">
        <v>417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317</v>
      </c>
      <c r="C257" s="72" t="s">
        <v>536</v>
      </c>
      <c r="D257" s="72" t="s">
        <v>547</v>
      </c>
      <c r="E257" s="72" t="s">
        <v>417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317</v>
      </c>
      <c r="C258" s="72" t="s">
        <v>536</v>
      </c>
      <c r="D258" s="72" t="s">
        <v>547</v>
      </c>
      <c r="E258" s="72" t="s">
        <v>417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317</v>
      </c>
      <c r="C259" s="72" t="s">
        <v>536</v>
      </c>
      <c r="D259" s="72" t="s">
        <v>547</v>
      </c>
      <c r="E259" s="72" t="s">
        <v>190</v>
      </c>
      <c r="F259" s="72"/>
      <c r="G259" s="61">
        <f>SUM(G260)</f>
        <v>12939</v>
      </c>
      <c r="H259" s="103"/>
    </row>
    <row r="260" spans="1:8" ht="25.5">
      <c r="A260" s="48" t="s">
        <v>191</v>
      </c>
      <c r="B260" s="72" t="s">
        <v>317</v>
      </c>
      <c r="C260" s="72" t="s">
        <v>536</v>
      </c>
      <c r="D260" s="72" t="s">
        <v>547</v>
      </c>
      <c r="E260" s="72" t="s">
        <v>192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317</v>
      </c>
      <c r="C261" s="72" t="s">
        <v>536</v>
      </c>
      <c r="D261" s="72" t="s">
        <v>547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317</v>
      </c>
      <c r="C262" s="72" t="s">
        <v>536</v>
      </c>
      <c r="D262" s="72" t="s">
        <v>547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561</v>
      </c>
      <c r="B263" s="72" t="s">
        <v>317</v>
      </c>
      <c r="C263" s="72" t="s">
        <v>536</v>
      </c>
      <c r="D263" s="72" t="s">
        <v>547</v>
      </c>
      <c r="E263" s="72" t="s">
        <v>35</v>
      </c>
      <c r="F263" s="72" t="s">
        <v>585</v>
      </c>
      <c r="G263" s="61">
        <v>12939</v>
      </c>
      <c r="H263" s="103"/>
    </row>
    <row r="264" spans="1:8" ht="25.5">
      <c r="A264" s="48" t="s">
        <v>282</v>
      </c>
      <c r="B264" s="72" t="s">
        <v>317</v>
      </c>
      <c r="C264" s="72" t="s">
        <v>536</v>
      </c>
      <c r="D264" s="72" t="s">
        <v>547</v>
      </c>
      <c r="E264" s="72" t="s">
        <v>279</v>
      </c>
      <c r="F264" s="72"/>
      <c r="G264" s="61">
        <f>SUM(G265)</f>
        <v>6941.7</v>
      </c>
      <c r="H264" s="103"/>
    </row>
    <row r="265" spans="1:8" ht="63.75">
      <c r="A265" s="48" t="s">
        <v>283</v>
      </c>
      <c r="B265" s="72" t="s">
        <v>317</v>
      </c>
      <c r="C265" s="72" t="s">
        <v>536</v>
      </c>
      <c r="D265" s="72" t="s">
        <v>547</v>
      </c>
      <c r="E265" s="72" t="s">
        <v>280</v>
      </c>
      <c r="F265" s="72"/>
      <c r="G265" s="61">
        <f>SUM(G266+G269)</f>
        <v>6941.7</v>
      </c>
      <c r="H265" s="103"/>
    </row>
    <row r="266" spans="1:8" ht="42" customHeight="1">
      <c r="A266" s="48" t="s">
        <v>246</v>
      </c>
      <c r="B266" s="72" t="s">
        <v>317</v>
      </c>
      <c r="C266" s="72" t="s">
        <v>536</v>
      </c>
      <c r="D266" s="72" t="s">
        <v>547</v>
      </c>
      <c r="E266" s="72" t="s">
        <v>281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317</v>
      </c>
      <c r="C267" s="72" t="s">
        <v>536</v>
      </c>
      <c r="D267" s="72" t="s">
        <v>547</v>
      </c>
      <c r="E267" s="72" t="s">
        <v>281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317</v>
      </c>
      <c r="C268" s="72" t="s">
        <v>536</v>
      </c>
      <c r="D268" s="72" t="s">
        <v>547</v>
      </c>
      <c r="E268" s="72" t="s">
        <v>281</v>
      </c>
      <c r="F268" s="72" t="s">
        <v>80</v>
      </c>
      <c r="G268" s="61">
        <v>6861.7</v>
      </c>
      <c r="H268" s="103"/>
    </row>
    <row r="269" spans="1:8" ht="25.5">
      <c r="A269" s="48" t="s">
        <v>591</v>
      </c>
      <c r="B269" s="72" t="s">
        <v>317</v>
      </c>
      <c r="C269" s="72" t="s">
        <v>536</v>
      </c>
      <c r="D269" s="72" t="s">
        <v>547</v>
      </c>
      <c r="E269" s="72" t="s">
        <v>592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317</v>
      </c>
      <c r="C270" s="72" t="s">
        <v>536</v>
      </c>
      <c r="D270" s="72" t="s">
        <v>547</v>
      </c>
      <c r="E270" s="72" t="s">
        <v>592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317</v>
      </c>
      <c r="C271" s="72" t="s">
        <v>536</v>
      </c>
      <c r="D271" s="72" t="s">
        <v>547</v>
      </c>
      <c r="E271" s="72" t="s">
        <v>592</v>
      </c>
      <c r="F271" s="72" t="s">
        <v>80</v>
      </c>
      <c r="G271" s="61">
        <v>80</v>
      </c>
      <c r="H271" s="103"/>
    </row>
    <row r="272" spans="1:8" ht="15.75">
      <c r="A272" s="48" t="s">
        <v>352</v>
      </c>
      <c r="B272" s="72" t="s">
        <v>317</v>
      </c>
      <c r="C272" s="72" t="s">
        <v>536</v>
      </c>
      <c r="D272" s="72" t="s">
        <v>581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317</v>
      </c>
      <c r="C273" s="72" t="s">
        <v>536</v>
      </c>
      <c r="D273" s="72" t="s">
        <v>581</v>
      </c>
      <c r="E273" s="72" t="s">
        <v>170</v>
      </c>
      <c r="F273" s="72"/>
      <c r="G273" s="61">
        <f>G274</f>
        <v>400.2</v>
      </c>
      <c r="H273" s="103"/>
    </row>
    <row r="274" spans="1:8" ht="25.5">
      <c r="A274" s="48" t="s">
        <v>294</v>
      </c>
      <c r="B274" s="72" t="s">
        <v>317</v>
      </c>
      <c r="C274" s="72" t="s">
        <v>536</v>
      </c>
      <c r="D274" s="72" t="s">
        <v>581</v>
      </c>
      <c r="E274" s="72" t="s">
        <v>295</v>
      </c>
      <c r="F274" s="72"/>
      <c r="G274" s="61">
        <f>G275</f>
        <v>400.2</v>
      </c>
      <c r="H274" s="103"/>
    </row>
    <row r="275" spans="1:8" ht="15.75">
      <c r="A275" s="48" t="s">
        <v>154</v>
      </c>
      <c r="B275" s="72" t="s">
        <v>317</v>
      </c>
      <c r="C275" s="72" t="s">
        <v>536</v>
      </c>
      <c r="D275" s="72" t="s">
        <v>581</v>
      </c>
      <c r="E275" s="72" t="s">
        <v>296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317</v>
      </c>
      <c r="C276" s="72" t="s">
        <v>536</v>
      </c>
      <c r="D276" s="72" t="s">
        <v>581</v>
      </c>
      <c r="E276" s="72" t="s">
        <v>296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317</v>
      </c>
      <c r="C277" s="72" t="s">
        <v>536</v>
      </c>
      <c r="D277" s="72" t="s">
        <v>581</v>
      </c>
      <c r="E277" s="72" t="s">
        <v>296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317</v>
      </c>
      <c r="C278" s="72" t="s">
        <v>536</v>
      </c>
      <c r="D278" s="72" t="s">
        <v>581</v>
      </c>
      <c r="E278" s="72" t="s">
        <v>296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317</v>
      </c>
      <c r="C279" s="72" t="s">
        <v>536</v>
      </c>
      <c r="D279" s="72" t="s">
        <v>581</v>
      </c>
      <c r="E279" s="72" t="s">
        <v>296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317</v>
      </c>
      <c r="C280" s="72" t="s">
        <v>536</v>
      </c>
      <c r="D280" s="72" t="s">
        <v>581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272</v>
      </c>
      <c r="B281" s="72" t="s">
        <v>317</v>
      </c>
      <c r="C281" s="72" t="s">
        <v>536</v>
      </c>
      <c r="D281" s="72" t="s">
        <v>581</v>
      </c>
      <c r="E281" s="72" t="s">
        <v>273</v>
      </c>
      <c r="F281" s="72"/>
      <c r="G281" s="61">
        <f>SUM(G282)</f>
        <v>20</v>
      </c>
      <c r="H281" s="103"/>
    </row>
    <row r="282" spans="1:8" ht="25.5">
      <c r="A282" s="48" t="s">
        <v>586</v>
      </c>
      <c r="B282" s="72" t="s">
        <v>317</v>
      </c>
      <c r="C282" s="72" t="s">
        <v>536</v>
      </c>
      <c r="D282" s="72" t="s">
        <v>581</v>
      </c>
      <c r="E282" s="72" t="s">
        <v>274</v>
      </c>
      <c r="F282" s="72"/>
      <c r="G282" s="61">
        <f>SUM(G283)</f>
        <v>20</v>
      </c>
      <c r="H282" s="103"/>
    </row>
    <row r="283" spans="1:8" ht="38.25">
      <c r="A283" s="48" t="s">
        <v>276</v>
      </c>
      <c r="B283" s="72" t="s">
        <v>317</v>
      </c>
      <c r="C283" s="72" t="s">
        <v>536</v>
      </c>
      <c r="D283" s="72" t="s">
        <v>581</v>
      </c>
      <c r="E283" s="72" t="s">
        <v>275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317</v>
      </c>
      <c r="C284" s="72" t="s">
        <v>536</v>
      </c>
      <c r="D284" s="72" t="s">
        <v>581</v>
      </c>
      <c r="E284" s="72" t="s">
        <v>275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278</v>
      </c>
      <c r="B285" s="72" t="s">
        <v>317</v>
      </c>
      <c r="C285" s="72" t="s">
        <v>536</v>
      </c>
      <c r="D285" s="72" t="s">
        <v>581</v>
      </c>
      <c r="E285" s="72" t="s">
        <v>275</v>
      </c>
      <c r="F285" s="72" t="s">
        <v>277</v>
      </c>
      <c r="G285" s="61">
        <v>20</v>
      </c>
      <c r="H285" s="103"/>
    </row>
    <row r="286" spans="1:8" ht="38.25">
      <c r="A286" s="48" t="s">
        <v>345</v>
      </c>
      <c r="B286" s="72" t="s">
        <v>317</v>
      </c>
      <c r="C286" s="72" t="s">
        <v>536</v>
      </c>
      <c r="D286" s="72" t="s">
        <v>581</v>
      </c>
      <c r="E286" s="72" t="s">
        <v>506</v>
      </c>
      <c r="F286" s="72"/>
      <c r="G286" s="61">
        <f>G287+G291</f>
        <v>45</v>
      </c>
      <c r="H286" s="103"/>
    </row>
    <row r="287" spans="1:8" ht="63.75">
      <c r="A287" s="48" t="s">
        <v>465</v>
      </c>
      <c r="B287" s="72" t="s">
        <v>317</v>
      </c>
      <c r="C287" s="72" t="s">
        <v>536</v>
      </c>
      <c r="D287" s="72" t="s">
        <v>581</v>
      </c>
      <c r="E287" s="72" t="s">
        <v>466</v>
      </c>
      <c r="F287" s="72"/>
      <c r="G287" s="61">
        <f>G288</f>
        <v>20</v>
      </c>
      <c r="H287" s="103"/>
    </row>
    <row r="288" spans="1:8" ht="15.75">
      <c r="A288" s="48" t="s">
        <v>310</v>
      </c>
      <c r="B288" s="72" t="s">
        <v>317</v>
      </c>
      <c r="C288" s="72" t="s">
        <v>536</v>
      </c>
      <c r="D288" s="72" t="s">
        <v>581</v>
      </c>
      <c r="E288" s="72" t="s">
        <v>467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317</v>
      </c>
      <c r="C289" s="72" t="s">
        <v>536</v>
      </c>
      <c r="D289" s="72" t="s">
        <v>581</v>
      </c>
      <c r="E289" s="72" t="s">
        <v>467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317</v>
      </c>
      <c r="C290" s="72" t="s">
        <v>536</v>
      </c>
      <c r="D290" s="72" t="s">
        <v>581</v>
      </c>
      <c r="E290" s="72" t="s">
        <v>467</v>
      </c>
      <c r="F290" s="72" t="s">
        <v>80</v>
      </c>
      <c r="G290" s="61">
        <v>20</v>
      </c>
      <c r="H290" s="103"/>
    </row>
    <row r="291" spans="1:8" ht="25.5">
      <c r="A291" s="48" t="s">
        <v>346</v>
      </c>
      <c r="B291" s="72" t="s">
        <v>317</v>
      </c>
      <c r="C291" s="72" t="s">
        <v>536</v>
      </c>
      <c r="D291" s="72" t="s">
        <v>581</v>
      </c>
      <c r="E291" s="72" t="s">
        <v>469</v>
      </c>
      <c r="F291" s="72"/>
      <c r="G291" s="61">
        <f>G292</f>
        <v>25</v>
      </c>
      <c r="H291" s="103"/>
    </row>
    <row r="292" spans="1:8" ht="15.75">
      <c r="A292" s="48" t="s">
        <v>310</v>
      </c>
      <c r="B292" s="72" t="s">
        <v>317</v>
      </c>
      <c r="C292" s="72" t="s">
        <v>536</v>
      </c>
      <c r="D292" s="72" t="s">
        <v>581</v>
      </c>
      <c r="E292" s="72" t="s">
        <v>470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317</v>
      </c>
      <c r="C293" s="72" t="s">
        <v>536</v>
      </c>
      <c r="D293" s="72" t="s">
        <v>581</v>
      </c>
      <c r="E293" s="72" t="s">
        <v>470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317</v>
      </c>
      <c r="C294" s="72" t="s">
        <v>536</v>
      </c>
      <c r="D294" s="72" t="s">
        <v>581</v>
      </c>
      <c r="E294" s="72" t="s">
        <v>470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317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268</v>
      </c>
      <c r="B296" s="72" t="s">
        <v>317</v>
      </c>
      <c r="C296" s="72" t="s">
        <v>127</v>
      </c>
      <c r="D296" s="72" t="s">
        <v>535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317</v>
      </c>
      <c r="C297" s="72" t="s">
        <v>127</v>
      </c>
      <c r="D297" s="72" t="s">
        <v>535</v>
      </c>
      <c r="E297" s="70" t="s">
        <v>170</v>
      </c>
      <c r="F297" s="72"/>
      <c r="G297" s="61">
        <f t="shared" si="0"/>
        <v>22</v>
      </c>
      <c r="H297" s="103"/>
    </row>
    <row r="298" spans="1:8" ht="15.75">
      <c r="A298" s="48" t="s">
        <v>269</v>
      </c>
      <c r="B298" s="72" t="s">
        <v>317</v>
      </c>
      <c r="C298" s="72" t="s">
        <v>127</v>
      </c>
      <c r="D298" s="72" t="s">
        <v>535</v>
      </c>
      <c r="E298" s="70" t="s">
        <v>297</v>
      </c>
      <c r="F298" s="72"/>
      <c r="G298" s="61">
        <f t="shared" si="0"/>
        <v>22</v>
      </c>
      <c r="H298" s="103"/>
    </row>
    <row r="299" spans="1:8" ht="25.5">
      <c r="A299" s="48" t="s">
        <v>271</v>
      </c>
      <c r="B299" s="72" t="s">
        <v>317</v>
      </c>
      <c r="C299" s="72" t="s">
        <v>127</v>
      </c>
      <c r="D299" s="72" t="s">
        <v>535</v>
      </c>
      <c r="E299" s="70" t="s">
        <v>270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317</v>
      </c>
      <c r="C300" s="72" t="s">
        <v>127</v>
      </c>
      <c r="D300" s="72" t="s">
        <v>535</v>
      </c>
      <c r="E300" s="70" t="s">
        <v>270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317</v>
      </c>
      <c r="C301" s="72" t="s">
        <v>127</v>
      </c>
      <c r="D301" s="72" t="s">
        <v>535</v>
      </c>
      <c r="E301" s="70" t="s">
        <v>270</v>
      </c>
      <c r="F301" s="72" t="s">
        <v>80</v>
      </c>
      <c r="G301" s="61">
        <v>22</v>
      </c>
      <c r="H301" s="103"/>
    </row>
    <row r="302" spans="1:8" ht="15.75">
      <c r="A302" s="47" t="s">
        <v>545</v>
      </c>
      <c r="B302" s="72" t="s">
        <v>317</v>
      </c>
      <c r="C302" s="72" t="s">
        <v>537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353</v>
      </c>
      <c r="B303" s="72" t="s">
        <v>317</v>
      </c>
      <c r="C303" s="72" t="s">
        <v>537</v>
      </c>
      <c r="D303" s="72" t="s">
        <v>537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317</v>
      </c>
      <c r="C304" s="70" t="s">
        <v>537</v>
      </c>
      <c r="D304" s="70" t="s">
        <v>537</v>
      </c>
      <c r="E304" s="70" t="s">
        <v>170</v>
      </c>
      <c r="F304" s="72"/>
      <c r="G304" s="61">
        <f>G305</f>
        <v>893</v>
      </c>
      <c r="H304" s="103"/>
    </row>
    <row r="305" spans="1:8" ht="25.5">
      <c r="A305" s="48" t="s">
        <v>294</v>
      </c>
      <c r="B305" s="72" t="s">
        <v>317</v>
      </c>
      <c r="C305" s="70" t="s">
        <v>537</v>
      </c>
      <c r="D305" s="70" t="s">
        <v>537</v>
      </c>
      <c r="E305" s="70" t="s">
        <v>295</v>
      </c>
      <c r="F305" s="72"/>
      <c r="G305" s="61">
        <f>SUM(G306+G309)</f>
        <v>893</v>
      </c>
      <c r="H305" s="103"/>
    </row>
    <row r="306" spans="1:8" ht="38.25">
      <c r="A306" s="48" t="s">
        <v>460</v>
      </c>
      <c r="B306" s="72" t="s">
        <v>317</v>
      </c>
      <c r="C306" s="70" t="s">
        <v>537</v>
      </c>
      <c r="D306" s="70" t="s">
        <v>537</v>
      </c>
      <c r="E306" s="70" t="s">
        <v>461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317</v>
      </c>
      <c r="C307" s="70" t="s">
        <v>537</v>
      </c>
      <c r="D307" s="70" t="s">
        <v>537</v>
      </c>
      <c r="E307" s="70" t="s">
        <v>461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317</v>
      </c>
      <c r="C308" s="70" t="s">
        <v>537</v>
      </c>
      <c r="D308" s="70" t="s">
        <v>537</v>
      </c>
      <c r="E308" s="70" t="s">
        <v>461</v>
      </c>
      <c r="F308" s="70" t="s">
        <v>32</v>
      </c>
      <c r="G308" s="61">
        <v>300.1</v>
      </c>
      <c r="H308" s="103"/>
    </row>
    <row r="309" spans="1:8" ht="15.75">
      <c r="A309" s="47" t="s">
        <v>154</v>
      </c>
      <c r="B309" s="72" t="s">
        <v>317</v>
      </c>
      <c r="C309" s="70" t="s">
        <v>537</v>
      </c>
      <c r="D309" s="70" t="s">
        <v>537</v>
      </c>
      <c r="E309" s="70" t="s">
        <v>296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317</v>
      </c>
      <c r="C310" s="70" t="s">
        <v>537</v>
      </c>
      <c r="D310" s="70" t="s">
        <v>537</v>
      </c>
      <c r="E310" s="70" t="s">
        <v>296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317</v>
      </c>
      <c r="C311" s="70" t="s">
        <v>537</v>
      </c>
      <c r="D311" s="70" t="s">
        <v>537</v>
      </c>
      <c r="E311" s="70" t="s">
        <v>296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317</v>
      </c>
      <c r="C312" s="70" t="s">
        <v>537</v>
      </c>
      <c r="D312" s="70" t="s">
        <v>537</v>
      </c>
      <c r="E312" s="70" t="s">
        <v>201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317</v>
      </c>
      <c r="C313" s="70" t="s">
        <v>537</v>
      </c>
      <c r="D313" s="70" t="s">
        <v>537</v>
      </c>
      <c r="E313" s="70" t="s">
        <v>202</v>
      </c>
      <c r="F313" s="72"/>
      <c r="G313" s="61">
        <f>SUM(G314)</f>
        <v>4448.9</v>
      </c>
      <c r="H313" s="103"/>
    </row>
    <row r="314" spans="1:8" ht="25.5">
      <c r="A314" s="48" t="s">
        <v>354</v>
      </c>
      <c r="B314" s="72" t="s">
        <v>317</v>
      </c>
      <c r="C314" s="70" t="s">
        <v>537</v>
      </c>
      <c r="D314" s="70" t="s">
        <v>537</v>
      </c>
      <c r="E314" s="70" t="s">
        <v>451</v>
      </c>
      <c r="F314" s="72"/>
      <c r="G314" s="61">
        <f>SUM(G315)</f>
        <v>4448.9</v>
      </c>
      <c r="H314" s="103"/>
    </row>
    <row r="315" spans="1:8" ht="38.25">
      <c r="A315" s="48" t="s">
        <v>355</v>
      </c>
      <c r="B315" s="72" t="s">
        <v>317</v>
      </c>
      <c r="C315" s="70" t="s">
        <v>537</v>
      </c>
      <c r="D315" s="70" t="s">
        <v>537</v>
      </c>
      <c r="E315" s="70" t="s">
        <v>214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317</v>
      </c>
      <c r="C316" s="70" t="s">
        <v>537</v>
      </c>
      <c r="D316" s="70" t="s">
        <v>537</v>
      </c>
      <c r="E316" s="70" t="s">
        <v>214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317</v>
      </c>
      <c r="C317" s="70" t="s">
        <v>537</v>
      </c>
      <c r="D317" s="70" t="s">
        <v>537</v>
      </c>
      <c r="E317" s="70" t="s">
        <v>214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532</v>
      </c>
      <c r="B318" s="72" t="s">
        <v>317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533</v>
      </c>
      <c r="B319" s="72" t="s">
        <v>317</v>
      </c>
      <c r="C319" s="72">
        <v>10</v>
      </c>
      <c r="D319" s="72" t="s">
        <v>535</v>
      </c>
      <c r="E319" s="72"/>
      <c r="F319" s="72"/>
      <c r="G319" s="60">
        <f>SUM(G320)</f>
        <v>2167.7</v>
      </c>
      <c r="H319" s="102"/>
    </row>
    <row r="320" spans="1:8" ht="25.5">
      <c r="A320" s="48" t="s">
        <v>256</v>
      </c>
      <c r="B320" s="70" t="s">
        <v>317</v>
      </c>
      <c r="C320" s="70">
        <v>10</v>
      </c>
      <c r="D320" s="70" t="s">
        <v>535</v>
      </c>
      <c r="E320" s="70" t="s">
        <v>182</v>
      </c>
      <c r="F320" s="70"/>
      <c r="G320" s="59">
        <f>G321</f>
        <v>2167.7</v>
      </c>
      <c r="H320" s="104"/>
    </row>
    <row r="321" spans="1:8" ht="15.75">
      <c r="A321" s="48" t="s">
        <v>356</v>
      </c>
      <c r="B321" s="70" t="s">
        <v>317</v>
      </c>
      <c r="C321" s="70" t="s">
        <v>551</v>
      </c>
      <c r="D321" s="70" t="s">
        <v>535</v>
      </c>
      <c r="E321" s="70" t="s">
        <v>183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317</v>
      </c>
      <c r="C322" s="70">
        <v>10</v>
      </c>
      <c r="D322" s="70" t="s">
        <v>535</v>
      </c>
      <c r="E322" s="70" t="s">
        <v>357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317</v>
      </c>
      <c r="C323" s="70">
        <v>10</v>
      </c>
      <c r="D323" s="70" t="s">
        <v>535</v>
      </c>
      <c r="E323" s="70" t="s">
        <v>357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317</v>
      </c>
      <c r="C324" s="70">
        <v>10</v>
      </c>
      <c r="D324" s="70" t="s">
        <v>535</v>
      </c>
      <c r="E324" s="70" t="s">
        <v>357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317</v>
      </c>
      <c r="C325" s="70">
        <v>10</v>
      </c>
      <c r="D325" s="70" t="s">
        <v>535</v>
      </c>
      <c r="E325" s="70" t="s">
        <v>357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317</v>
      </c>
      <c r="C326" s="70">
        <v>10</v>
      </c>
      <c r="D326" s="70" t="s">
        <v>535</v>
      </c>
      <c r="E326" s="70" t="s">
        <v>357</v>
      </c>
      <c r="F326" s="70" t="s">
        <v>92</v>
      </c>
      <c r="G326" s="74">
        <v>2125.2</v>
      </c>
      <c r="H326" s="105"/>
    </row>
    <row r="327" spans="1:8" ht="15.75">
      <c r="A327" s="47" t="s">
        <v>541</v>
      </c>
      <c r="B327" s="72" t="s">
        <v>317</v>
      </c>
      <c r="C327" s="72" t="s">
        <v>551</v>
      </c>
      <c r="D327" s="72" t="s">
        <v>539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318</v>
      </c>
      <c r="C328" s="72" t="s">
        <v>551</v>
      </c>
      <c r="D328" s="72" t="s">
        <v>539</v>
      </c>
      <c r="E328" s="72" t="s">
        <v>180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317</v>
      </c>
      <c r="C329" s="72" t="s">
        <v>551</v>
      </c>
      <c r="D329" s="72" t="s">
        <v>539</v>
      </c>
      <c r="E329" s="72" t="s">
        <v>358</v>
      </c>
      <c r="F329" s="72"/>
      <c r="G329" s="61">
        <f>SUM(G330)</f>
        <v>13141.2</v>
      </c>
      <c r="H329" s="103"/>
    </row>
    <row r="330" spans="1:8" ht="38.25">
      <c r="A330" s="49" t="s">
        <v>359</v>
      </c>
      <c r="B330" s="77" t="s">
        <v>317</v>
      </c>
      <c r="C330" s="77" t="s">
        <v>551</v>
      </c>
      <c r="D330" s="77" t="s">
        <v>539</v>
      </c>
      <c r="E330" s="72" t="s">
        <v>360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317</v>
      </c>
      <c r="C331" s="77">
        <v>10</v>
      </c>
      <c r="D331" s="77" t="s">
        <v>539</v>
      </c>
      <c r="E331" s="72" t="s">
        <v>360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317</v>
      </c>
      <c r="C332" s="77">
        <v>10</v>
      </c>
      <c r="D332" s="77" t="s">
        <v>539</v>
      </c>
      <c r="E332" s="72" t="s">
        <v>360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317</v>
      </c>
      <c r="C333" s="77">
        <v>10</v>
      </c>
      <c r="D333" s="77" t="s">
        <v>539</v>
      </c>
      <c r="E333" s="72" t="s">
        <v>360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317</v>
      </c>
      <c r="C334" s="77">
        <v>10</v>
      </c>
      <c r="D334" s="77" t="s">
        <v>539</v>
      </c>
      <c r="E334" s="72" t="s">
        <v>360</v>
      </c>
      <c r="F334" s="77" t="s">
        <v>92</v>
      </c>
      <c r="G334" s="61">
        <v>12851.2</v>
      </c>
      <c r="H334" s="103"/>
    </row>
    <row r="335" spans="1:8" ht="15.75">
      <c r="A335" s="48" t="s">
        <v>356</v>
      </c>
      <c r="B335" s="70" t="s">
        <v>317</v>
      </c>
      <c r="C335" s="70">
        <v>10</v>
      </c>
      <c r="D335" s="70" t="s">
        <v>539</v>
      </c>
      <c r="E335" s="70" t="s">
        <v>183</v>
      </c>
      <c r="F335" s="70"/>
      <c r="G335" s="59">
        <f>SUM(G339+G344+G336)</f>
        <v>788.5</v>
      </c>
      <c r="H335" s="104"/>
    </row>
    <row r="336" spans="1:8" ht="15.75">
      <c r="A336" s="48" t="s">
        <v>361</v>
      </c>
      <c r="B336" s="70" t="s">
        <v>317</v>
      </c>
      <c r="C336" s="70" t="s">
        <v>551</v>
      </c>
      <c r="D336" s="70" t="s">
        <v>539</v>
      </c>
      <c r="E336" s="70" t="s">
        <v>362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317</v>
      </c>
      <c r="C337" s="70" t="s">
        <v>551</v>
      </c>
      <c r="D337" s="70" t="s">
        <v>539</v>
      </c>
      <c r="E337" s="70" t="s">
        <v>362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317</v>
      </c>
      <c r="C338" s="70" t="s">
        <v>551</v>
      </c>
      <c r="D338" s="70" t="s">
        <v>539</v>
      </c>
      <c r="E338" s="70" t="s">
        <v>362</v>
      </c>
      <c r="F338" s="70" t="s">
        <v>92</v>
      </c>
      <c r="G338" s="59">
        <v>120</v>
      </c>
      <c r="H338" s="104"/>
    </row>
    <row r="339" spans="1:8" ht="38.25">
      <c r="A339" s="48" t="s">
        <v>575</v>
      </c>
      <c r="B339" s="70" t="s">
        <v>317</v>
      </c>
      <c r="C339" s="70" t="s">
        <v>551</v>
      </c>
      <c r="D339" s="70" t="s">
        <v>539</v>
      </c>
      <c r="E339" s="70" t="s">
        <v>363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317</v>
      </c>
      <c r="C340" s="70" t="s">
        <v>551</v>
      </c>
      <c r="D340" s="70" t="s">
        <v>539</v>
      </c>
      <c r="E340" s="70" t="s">
        <v>363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317</v>
      </c>
      <c r="C341" s="70" t="s">
        <v>551</v>
      </c>
      <c r="D341" s="70" t="s">
        <v>539</v>
      </c>
      <c r="E341" s="70" t="s">
        <v>363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317</v>
      </c>
      <c r="C342" s="70" t="s">
        <v>551</v>
      </c>
      <c r="D342" s="70" t="s">
        <v>539</v>
      </c>
      <c r="E342" s="70" t="s">
        <v>363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317</v>
      </c>
      <c r="C343" s="70" t="s">
        <v>551</v>
      </c>
      <c r="D343" s="70" t="s">
        <v>539</v>
      </c>
      <c r="E343" s="70" t="s">
        <v>363</v>
      </c>
      <c r="F343" s="70" t="s">
        <v>92</v>
      </c>
      <c r="G343" s="59">
        <v>167.4</v>
      </c>
      <c r="H343" s="104"/>
    </row>
    <row r="344" spans="1:8" ht="63.75">
      <c r="A344" s="48" t="s">
        <v>368</v>
      </c>
      <c r="B344" s="70" t="s">
        <v>317</v>
      </c>
      <c r="C344" s="70" t="s">
        <v>551</v>
      </c>
      <c r="D344" s="70" t="s">
        <v>539</v>
      </c>
      <c r="E344" s="70" t="s">
        <v>369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317</v>
      </c>
      <c r="C345" s="70" t="s">
        <v>551</v>
      </c>
      <c r="D345" s="70" t="s">
        <v>539</v>
      </c>
      <c r="E345" s="70" t="s">
        <v>369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317</v>
      </c>
      <c r="C346" s="70" t="s">
        <v>551</v>
      </c>
      <c r="D346" s="70" t="s">
        <v>539</v>
      </c>
      <c r="E346" s="70" t="s">
        <v>369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317</v>
      </c>
      <c r="C347" s="70" t="s">
        <v>551</v>
      </c>
      <c r="D347" s="70" t="s">
        <v>539</v>
      </c>
      <c r="E347" s="70" t="s">
        <v>369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317</v>
      </c>
      <c r="C348" s="70" t="s">
        <v>551</v>
      </c>
      <c r="D348" s="70" t="s">
        <v>539</v>
      </c>
      <c r="E348" s="70" t="s">
        <v>369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317</v>
      </c>
      <c r="C349" s="70" t="s">
        <v>551</v>
      </c>
      <c r="D349" s="70" t="s">
        <v>539</v>
      </c>
      <c r="E349" s="70" t="s">
        <v>203</v>
      </c>
      <c r="F349" s="70"/>
      <c r="G349" s="74">
        <f>SUM(G350+G354+G358+G362)</f>
        <v>752</v>
      </c>
      <c r="H349" s="105"/>
    </row>
    <row r="350" spans="1:8" ht="25.5">
      <c r="A350" s="47" t="s">
        <v>452</v>
      </c>
      <c r="B350" s="70" t="s">
        <v>317</v>
      </c>
      <c r="C350" s="70" t="s">
        <v>551</v>
      </c>
      <c r="D350" s="70" t="s">
        <v>539</v>
      </c>
      <c r="E350" s="70" t="s">
        <v>204</v>
      </c>
      <c r="F350" s="70"/>
      <c r="G350" s="74">
        <f>SUM(G351)</f>
        <v>250</v>
      </c>
      <c r="H350" s="105"/>
    </row>
    <row r="351" spans="1:8" ht="15.75">
      <c r="A351" s="47" t="s">
        <v>310</v>
      </c>
      <c r="B351" s="70" t="s">
        <v>317</v>
      </c>
      <c r="C351" s="70" t="s">
        <v>551</v>
      </c>
      <c r="D351" s="70" t="s">
        <v>539</v>
      </c>
      <c r="E351" s="70" t="s">
        <v>453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317</v>
      </c>
      <c r="C352" s="70" t="s">
        <v>551</v>
      </c>
      <c r="D352" s="70" t="s">
        <v>539</v>
      </c>
      <c r="E352" s="70" t="s">
        <v>453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317</v>
      </c>
      <c r="C353" s="70" t="s">
        <v>551</v>
      </c>
      <c r="D353" s="70" t="s">
        <v>539</v>
      </c>
      <c r="E353" s="70" t="s">
        <v>453</v>
      </c>
      <c r="F353" s="70" t="s">
        <v>10</v>
      </c>
      <c r="G353" s="74">
        <v>250</v>
      </c>
      <c r="H353" s="105"/>
    </row>
    <row r="354" spans="1:8" ht="25.5">
      <c r="A354" s="47" t="s">
        <v>454</v>
      </c>
      <c r="B354" s="70" t="s">
        <v>317</v>
      </c>
      <c r="C354" s="70" t="s">
        <v>551</v>
      </c>
      <c r="D354" s="70" t="s">
        <v>539</v>
      </c>
      <c r="E354" s="70" t="s">
        <v>205</v>
      </c>
      <c r="F354" s="70"/>
      <c r="G354" s="74">
        <f>SUM(G355)</f>
        <v>250</v>
      </c>
      <c r="H354" s="105"/>
    </row>
    <row r="355" spans="1:8" ht="15.75">
      <c r="A355" s="47" t="s">
        <v>310</v>
      </c>
      <c r="B355" s="70" t="s">
        <v>317</v>
      </c>
      <c r="C355" s="70" t="s">
        <v>551</v>
      </c>
      <c r="D355" s="70" t="s">
        <v>539</v>
      </c>
      <c r="E355" s="70" t="s">
        <v>455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317</v>
      </c>
      <c r="C356" s="70" t="s">
        <v>551</v>
      </c>
      <c r="D356" s="70" t="s">
        <v>539</v>
      </c>
      <c r="E356" s="70" t="s">
        <v>455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317</v>
      </c>
      <c r="C357" s="70" t="s">
        <v>551</v>
      </c>
      <c r="D357" s="70" t="s">
        <v>539</v>
      </c>
      <c r="E357" s="70" t="s">
        <v>455</v>
      </c>
      <c r="F357" s="70" t="s">
        <v>10</v>
      </c>
      <c r="G357" s="74">
        <v>250</v>
      </c>
      <c r="H357" s="105"/>
    </row>
    <row r="358" spans="1:8" ht="25.5">
      <c r="A358" s="48" t="s">
        <v>456</v>
      </c>
      <c r="B358" s="70" t="s">
        <v>317</v>
      </c>
      <c r="C358" s="70" t="s">
        <v>551</v>
      </c>
      <c r="D358" s="70" t="s">
        <v>539</v>
      </c>
      <c r="E358" s="70" t="s">
        <v>206</v>
      </c>
      <c r="F358" s="70"/>
      <c r="G358" s="74">
        <f>G359</f>
        <v>200</v>
      </c>
      <c r="H358" s="105"/>
    </row>
    <row r="359" spans="1:8" ht="15.75">
      <c r="A359" s="47" t="s">
        <v>310</v>
      </c>
      <c r="B359" s="70" t="s">
        <v>317</v>
      </c>
      <c r="C359" s="70" t="s">
        <v>551</v>
      </c>
      <c r="D359" s="70" t="s">
        <v>539</v>
      </c>
      <c r="E359" s="70" t="s">
        <v>457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317</v>
      </c>
      <c r="C360" s="70" t="s">
        <v>551</v>
      </c>
      <c r="D360" s="70" t="s">
        <v>539</v>
      </c>
      <c r="E360" s="70" t="s">
        <v>457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317</v>
      </c>
      <c r="C361" s="70" t="s">
        <v>551</v>
      </c>
      <c r="D361" s="70" t="s">
        <v>539</v>
      </c>
      <c r="E361" s="70" t="s">
        <v>457</v>
      </c>
      <c r="F361" s="70" t="s">
        <v>94</v>
      </c>
      <c r="G361" s="74">
        <v>200</v>
      </c>
      <c r="H361" s="105"/>
    </row>
    <row r="362" spans="1:8" ht="63.75">
      <c r="A362" s="48" t="s">
        <v>370</v>
      </c>
      <c r="B362" s="70" t="s">
        <v>317</v>
      </c>
      <c r="C362" s="70" t="s">
        <v>551</v>
      </c>
      <c r="D362" s="70" t="s">
        <v>539</v>
      </c>
      <c r="E362" s="70" t="s">
        <v>207</v>
      </c>
      <c r="F362" s="70"/>
      <c r="G362" s="74">
        <f>G363</f>
        <v>52</v>
      </c>
      <c r="H362" s="105"/>
    </row>
    <row r="363" spans="1:8" ht="15.75">
      <c r="A363" s="47" t="s">
        <v>310</v>
      </c>
      <c r="B363" s="70" t="s">
        <v>317</v>
      </c>
      <c r="C363" s="70" t="s">
        <v>551</v>
      </c>
      <c r="D363" s="70" t="s">
        <v>539</v>
      </c>
      <c r="E363" s="70" t="s">
        <v>459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317</v>
      </c>
      <c r="C364" s="70" t="s">
        <v>551</v>
      </c>
      <c r="D364" s="70" t="s">
        <v>539</v>
      </c>
      <c r="E364" s="70" t="s">
        <v>459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317</v>
      </c>
      <c r="C365" s="70" t="s">
        <v>551</v>
      </c>
      <c r="D365" s="70" t="s">
        <v>539</v>
      </c>
      <c r="E365" s="70" t="s">
        <v>459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317</v>
      </c>
      <c r="C366" s="70" t="s">
        <v>551</v>
      </c>
      <c r="D366" s="70" t="s">
        <v>539</v>
      </c>
      <c r="E366" s="70" t="s">
        <v>200</v>
      </c>
      <c r="F366" s="70"/>
      <c r="G366" s="74">
        <f>SUM(G367)</f>
        <v>1695.6999999999998</v>
      </c>
      <c r="H366" s="105"/>
    </row>
    <row r="367" spans="1:8" ht="25.5">
      <c r="A367" s="48" t="s">
        <v>371</v>
      </c>
      <c r="B367" s="70" t="s">
        <v>317</v>
      </c>
      <c r="C367" s="70" t="s">
        <v>551</v>
      </c>
      <c r="D367" s="70" t="s">
        <v>539</v>
      </c>
      <c r="E367" s="70" t="s">
        <v>208</v>
      </c>
      <c r="F367" s="70"/>
      <c r="G367" s="74">
        <f>SUM(G368)</f>
        <v>1695.6999999999998</v>
      </c>
      <c r="H367" s="105"/>
    </row>
    <row r="368" spans="1:8" ht="25.5">
      <c r="A368" s="48" t="s">
        <v>473</v>
      </c>
      <c r="B368" s="70" t="s">
        <v>317</v>
      </c>
      <c r="C368" s="70" t="s">
        <v>551</v>
      </c>
      <c r="D368" s="70" t="s">
        <v>539</v>
      </c>
      <c r="E368" s="70" t="s">
        <v>209</v>
      </c>
      <c r="F368" s="70"/>
      <c r="G368" s="74">
        <f>SUM(G369+G372+G375)</f>
        <v>1695.6999999999998</v>
      </c>
      <c r="H368" s="105"/>
    </row>
    <row r="369" spans="1:8" ht="38.25">
      <c r="A369" s="48" t="s">
        <v>265</v>
      </c>
      <c r="B369" s="70" t="s">
        <v>317</v>
      </c>
      <c r="C369" s="70" t="s">
        <v>551</v>
      </c>
      <c r="D369" s="70" t="s">
        <v>539</v>
      </c>
      <c r="E369" s="70" t="s">
        <v>264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317</v>
      </c>
      <c r="C370" s="70" t="s">
        <v>551</v>
      </c>
      <c r="D370" s="70" t="s">
        <v>539</v>
      </c>
      <c r="E370" s="70" t="s">
        <v>264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317</v>
      </c>
      <c r="C371" s="70" t="s">
        <v>551</v>
      </c>
      <c r="D371" s="70" t="s">
        <v>539</v>
      </c>
      <c r="E371" s="70" t="s">
        <v>264</v>
      </c>
      <c r="F371" s="70" t="s">
        <v>94</v>
      </c>
      <c r="G371" s="74">
        <v>554.1</v>
      </c>
      <c r="H371" s="105"/>
    </row>
    <row r="372" spans="1:8" ht="25.5">
      <c r="A372" s="48" t="s">
        <v>415</v>
      </c>
      <c r="B372" s="70" t="s">
        <v>317</v>
      </c>
      <c r="C372" s="70" t="s">
        <v>551</v>
      </c>
      <c r="D372" s="70" t="s">
        <v>539</v>
      </c>
      <c r="E372" s="70" t="s">
        <v>416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317</v>
      </c>
      <c r="C373" s="70" t="s">
        <v>551</v>
      </c>
      <c r="D373" s="70" t="s">
        <v>539</v>
      </c>
      <c r="E373" s="70" t="s">
        <v>416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317</v>
      </c>
      <c r="C374" s="70" t="s">
        <v>551</v>
      </c>
      <c r="D374" s="70" t="s">
        <v>539</v>
      </c>
      <c r="E374" s="70" t="s">
        <v>416</v>
      </c>
      <c r="F374" s="70" t="s">
        <v>94</v>
      </c>
      <c r="G374" s="74">
        <v>50</v>
      </c>
      <c r="H374" s="105"/>
    </row>
    <row r="375" spans="1:8" ht="15.75">
      <c r="A375" s="48" t="s">
        <v>267</v>
      </c>
      <c r="B375" s="70" t="s">
        <v>317</v>
      </c>
      <c r="C375" s="70" t="s">
        <v>551</v>
      </c>
      <c r="D375" s="70" t="s">
        <v>539</v>
      </c>
      <c r="E375" s="70" t="s">
        <v>266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317</v>
      </c>
      <c r="C376" s="70" t="s">
        <v>551</v>
      </c>
      <c r="D376" s="70" t="s">
        <v>539</v>
      </c>
      <c r="E376" s="70" t="s">
        <v>266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317</v>
      </c>
      <c r="C377" s="70" t="s">
        <v>551</v>
      </c>
      <c r="D377" s="70" t="s">
        <v>539</v>
      </c>
      <c r="E377" s="70" t="s">
        <v>266</v>
      </c>
      <c r="F377" s="70" t="s">
        <v>94</v>
      </c>
      <c r="G377" s="74">
        <v>1091.6</v>
      </c>
      <c r="H377" s="105"/>
    </row>
    <row r="378" spans="1:8" ht="15.75">
      <c r="A378" s="47" t="s">
        <v>546</v>
      </c>
      <c r="B378" s="72" t="s">
        <v>317</v>
      </c>
      <c r="C378" s="72" t="s">
        <v>552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573</v>
      </c>
      <c r="B379" s="72" t="s">
        <v>317</v>
      </c>
      <c r="C379" s="72" t="s">
        <v>552</v>
      </c>
      <c r="D379" s="72" t="s">
        <v>535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317</v>
      </c>
      <c r="C380" s="70" t="s">
        <v>552</v>
      </c>
      <c r="D380" s="70" t="s">
        <v>535</v>
      </c>
      <c r="E380" s="70" t="s">
        <v>170</v>
      </c>
      <c r="F380" s="70"/>
      <c r="G380" s="74">
        <f>SUM(G381)</f>
        <v>1192.3</v>
      </c>
      <c r="H380" s="105"/>
    </row>
    <row r="381" spans="1:8" ht="25.5">
      <c r="A381" s="48" t="s">
        <v>294</v>
      </c>
      <c r="B381" s="72" t="s">
        <v>317</v>
      </c>
      <c r="C381" s="70" t="s">
        <v>552</v>
      </c>
      <c r="D381" s="70" t="s">
        <v>535</v>
      </c>
      <c r="E381" s="70" t="s">
        <v>295</v>
      </c>
      <c r="F381" s="72"/>
      <c r="G381" s="74">
        <f>SUM(G383)</f>
        <v>1192.3</v>
      </c>
      <c r="H381" s="105"/>
    </row>
    <row r="382" spans="1:8" ht="38.25">
      <c r="A382" s="48" t="s">
        <v>372</v>
      </c>
      <c r="B382" s="72" t="s">
        <v>317</v>
      </c>
      <c r="C382" s="70" t="s">
        <v>552</v>
      </c>
      <c r="D382" s="70" t="s">
        <v>535</v>
      </c>
      <c r="E382" s="70" t="s">
        <v>461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317</v>
      </c>
      <c r="C383" s="70" t="s">
        <v>552</v>
      </c>
      <c r="D383" s="70" t="s">
        <v>535</v>
      </c>
      <c r="E383" s="70" t="s">
        <v>461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317</v>
      </c>
      <c r="C384" s="70" t="s">
        <v>552</v>
      </c>
      <c r="D384" s="70" t="s">
        <v>535</v>
      </c>
      <c r="E384" s="70" t="s">
        <v>461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317</v>
      </c>
      <c r="C385" s="70" t="s">
        <v>552</v>
      </c>
      <c r="D385" s="70" t="s">
        <v>535</v>
      </c>
      <c r="E385" s="70" t="s">
        <v>201</v>
      </c>
      <c r="F385" s="70"/>
      <c r="G385" s="59">
        <f>SUM(G386)</f>
        <v>14301.9</v>
      </c>
      <c r="H385" s="104"/>
    </row>
    <row r="386" spans="1:8" ht="25.5">
      <c r="A386" s="48" t="s">
        <v>145</v>
      </c>
      <c r="B386" s="70" t="s">
        <v>317</v>
      </c>
      <c r="C386" s="70" t="s">
        <v>552</v>
      </c>
      <c r="D386" s="70" t="s">
        <v>535</v>
      </c>
      <c r="E386" s="70" t="s">
        <v>210</v>
      </c>
      <c r="F386" s="70"/>
      <c r="G386" s="59">
        <f>SUM(G387)</f>
        <v>14301.9</v>
      </c>
      <c r="H386" s="104"/>
    </row>
    <row r="387" spans="1:8" ht="25.5">
      <c r="A387" s="47" t="s">
        <v>445</v>
      </c>
      <c r="B387" s="70" t="s">
        <v>317</v>
      </c>
      <c r="C387" s="70" t="s">
        <v>552</v>
      </c>
      <c r="D387" s="70" t="s">
        <v>535</v>
      </c>
      <c r="E387" s="70" t="s">
        <v>210</v>
      </c>
      <c r="F387" s="70"/>
      <c r="G387" s="59">
        <f>SUM(G388+G391+G399+G395)</f>
        <v>14301.9</v>
      </c>
      <c r="H387" s="104"/>
    </row>
    <row r="388" spans="1:8" ht="38.25">
      <c r="A388" s="47" t="s">
        <v>211</v>
      </c>
      <c r="B388" s="70" t="s">
        <v>317</v>
      </c>
      <c r="C388" s="70" t="s">
        <v>552</v>
      </c>
      <c r="D388" s="70" t="s">
        <v>535</v>
      </c>
      <c r="E388" s="70" t="s">
        <v>212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317</v>
      </c>
      <c r="C389" s="70" t="s">
        <v>552</v>
      </c>
      <c r="D389" s="70" t="s">
        <v>535</v>
      </c>
      <c r="E389" s="70" t="s">
        <v>212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317</v>
      </c>
      <c r="C390" s="70" t="s">
        <v>552</v>
      </c>
      <c r="D390" s="70" t="s">
        <v>535</v>
      </c>
      <c r="E390" s="70" t="s">
        <v>212</v>
      </c>
      <c r="F390" s="72" t="s">
        <v>32</v>
      </c>
      <c r="G390" s="59">
        <v>13038.5</v>
      </c>
      <c r="H390" s="104"/>
    </row>
    <row r="391" spans="1:8" ht="38.25">
      <c r="A391" s="48" t="s">
        <v>409</v>
      </c>
      <c r="B391" s="72" t="s">
        <v>317</v>
      </c>
      <c r="C391" s="70" t="s">
        <v>552</v>
      </c>
      <c r="D391" s="70" t="s">
        <v>535</v>
      </c>
      <c r="E391" s="70" t="s">
        <v>448</v>
      </c>
      <c r="F391" s="72"/>
      <c r="G391" s="59">
        <f>G392</f>
        <v>245</v>
      </c>
      <c r="H391" s="104"/>
    </row>
    <row r="392" spans="1:8" ht="15.75">
      <c r="A392" s="48" t="s">
        <v>310</v>
      </c>
      <c r="B392" s="72" t="s">
        <v>317</v>
      </c>
      <c r="C392" s="70" t="s">
        <v>552</v>
      </c>
      <c r="D392" s="70" t="s">
        <v>535</v>
      </c>
      <c r="E392" s="70" t="s">
        <v>449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317</v>
      </c>
      <c r="C393" s="70" t="s">
        <v>552</v>
      </c>
      <c r="D393" s="70" t="s">
        <v>535</v>
      </c>
      <c r="E393" s="70" t="s">
        <v>449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317</v>
      </c>
      <c r="C394" s="70" t="s">
        <v>552</v>
      </c>
      <c r="D394" s="70" t="s">
        <v>535</v>
      </c>
      <c r="E394" s="70" t="s">
        <v>449</v>
      </c>
      <c r="F394" s="72" t="s">
        <v>32</v>
      </c>
      <c r="G394" s="59">
        <v>245</v>
      </c>
      <c r="H394" s="104"/>
    </row>
    <row r="395" spans="1:8" ht="25.5">
      <c r="A395" s="48" t="s">
        <v>424</v>
      </c>
      <c r="B395" s="72" t="s">
        <v>317</v>
      </c>
      <c r="C395" s="70" t="s">
        <v>552</v>
      </c>
      <c r="D395" s="70" t="s">
        <v>535</v>
      </c>
      <c r="E395" s="70" t="s">
        <v>593</v>
      </c>
      <c r="F395" s="72"/>
      <c r="G395" s="59">
        <f>G396</f>
        <v>1000</v>
      </c>
      <c r="H395" s="104"/>
    </row>
    <row r="396" spans="1:8" ht="15.75">
      <c r="A396" s="48" t="s">
        <v>310</v>
      </c>
      <c r="B396" s="72" t="s">
        <v>317</v>
      </c>
      <c r="C396" s="70" t="s">
        <v>552</v>
      </c>
      <c r="D396" s="70" t="s">
        <v>535</v>
      </c>
      <c r="E396" s="70" t="s">
        <v>594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317</v>
      </c>
      <c r="C397" s="70" t="s">
        <v>552</v>
      </c>
      <c r="D397" s="70" t="s">
        <v>535</v>
      </c>
      <c r="E397" s="70" t="s">
        <v>594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317</v>
      </c>
      <c r="C398" s="70" t="s">
        <v>552</v>
      </c>
      <c r="D398" s="70" t="s">
        <v>535</v>
      </c>
      <c r="E398" s="70" t="s">
        <v>594</v>
      </c>
      <c r="F398" s="72" t="s">
        <v>32</v>
      </c>
      <c r="G398" s="59">
        <v>1000</v>
      </c>
      <c r="H398" s="104"/>
    </row>
    <row r="399" spans="1:8" ht="25.5">
      <c r="A399" s="48" t="s">
        <v>373</v>
      </c>
      <c r="B399" s="70" t="s">
        <v>317</v>
      </c>
      <c r="C399" s="70" t="s">
        <v>552</v>
      </c>
      <c r="D399" s="70" t="s">
        <v>535</v>
      </c>
      <c r="E399" s="70" t="s">
        <v>410</v>
      </c>
      <c r="F399" s="70"/>
      <c r="G399" s="74">
        <f>SUM(G400)</f>
        <v>18.4</v>
      </c>
      <c r="H399" s="105"/>
    </row>
    <row r="400" spans="1:8" ht="25.5">
      <c r="A400" s="48" t="s">
        <v>224</v>
      </c>
      <c r="B400" s="70" t="s">
        <v>317</v>
      </c>
      <c r="C400" s="70" t="s">
        <v>552</v>
      </c>
      <c r="D400" s="70" t="s">
        <v>535</v>
      </c>
      <c r="E400" s="70" t="s">
        <v>411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317</v>
      </c>
      <c r="C401" s="70" t="s">
        <v>552</v>
      </c>
      <c r="D401" s="70" t="s">
        <v>535</v>
      </c>
      <c r="E401" s="70" t="s">
        <v>411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317</v>
      </c>
      <c r="C402" s="70" t="s">
        <v>552</v>
      </c>
      <c r="D402" s="70" t="s">
        <v>535</v>
      </c>
      <c r="E402" s="70" t="s">
        <v>411</v>
      </c>
      <c r="F402" s="70" t="s">
        <v>32</v>
      </c>
      <c r="G402" s="74">
        <v>18.4</v>
      </c>
      <c r="H402" s="105"/>
    </row>
    <row r="403" spans="1:8" ht="15.75">
      <c r="A403" s="47" t="s">
        <v>553</v>
      </c>
      <c r="B403" s="72" t="s">
        <v>317</v>
      </c>
      <c r="C403" s="72" t="s">
        <v>567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569</v>
      </c>
      <c r="B404" s="72" t="s">
        <v>317</v>
      </c>
      <c r="C404" s="72" t="s">
        <v>567</v>
      </c>
      <c r="D404" s="72" t="s">
        <v>535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317</v>
      </c>
      <c r="C405" s="72" t="s">
        <v>567</v>
      </c>
      <c r="D405" s="72" t="s">
        <v>535</v>
      </c>
      <c r="E405" s="72" t="s">
        <v>184</v>
      </c>
      <c r="F405" s="72"/>
      <c r="G405" s="74">
        <f>SUM(G406)</f>
        <v>4606.8</v>
      </c>
      <c r="H405" s="105"/>
    </row>
    <row r="406" spans="1:8" ht="15.75">
      <c r="A406" s="47" t="s">
        <v>554</v>
      </c>
      <c r="B406" s="72" t="s">
        <v>317</v>
      </c>
      <c r="C406" s="72" t="s">
        <v>567</v>
      </c>
      <c r="D406" s="72" t="s">
        <v>535</v>
      </c>
      <c r="E406" s="72" t="s">
        <v>185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317</v>
      </c>
      <c r="C407" s="72" t="s">
        <v>567</v>
      </c>
      <c r="D407" s="72" t="s">
        <v>535</v>
      </c>
      <c r="E407" s="72" t="s">
        <v>185</v>
      </c>
      <c r="F407" s="72" t="s">
        <v>374</v>
      </c>
      <c r="G407" s="74">
        <f>SUM(G408)</f>
        <v>4606.8</v>
      </c>
      <c r="H407" s="105"/>
    </row>
    <row r="408" spans="1:8" ht="15.75">
      <c r="A408" s="47" t="s">
        <v>584</v>
      </c>
      <c r="B408" s="72" t="s">
        <v>317</v>
      </c>
      <c r="C408" s="72" t="s">
        <v>567</v>
      </c>
      <c r="D408" s="72" t="s">
        <v>535</v>
      </c>
      <c r="E408" s="72" t="s">
        <v>185</v>
      </c>
      <c r="F408" s="72" t="s">
        <v>375</v>
      </c>
      <c r="G408" s="74">
        <v>4606.8</v>
      </c>
      <c r="H408" s="105"/>
    </row>
    <row r="409" spans="1:8" ht="38.25">
      <c r="A409" s="45" t="s">
        <v>376</v>
      </c>
      <c r="B409" s="71" t="s">
        <v>377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525</v>
      </c>
      <c r="B410" s="72" t="s">
        <v>377</v>
      </c>
      <c r="C410" s="72" t="s">
        <v>535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538</v>
      </c>
      <c r="B411" s="72" t="s">
        <v>377</v>
      </c>
      <c r="C411" s="72" t="s">
        <v>535</v>
      </c>
      <c r="D411" s="72" t="s">
        <v>567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377</v>
      </c>
      <c r="C412" s="72" t="s">
        <v>535</v>
      </c>
      <c r="D412" s="72" t="s">
        <v>567</v>
      </c>
      <c r="E412" s="72" t="s">
        <v>170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377</v>
      </c>
      <c r="C413" s="72" t="s">
        <v>535</v>
      </c>
      <c r="D413" s="72" t="s">
        <v>567</v>
      </c>
      <c r="E413" s="72" t="s">
        <v>178</v>
      </c>
      <c r="F413" s="72"/>
      <c r="G413" s="61">
        <f>G414</f>
        <v>1.1</v>
      </c>
      <c r="H413" s="103"/>
    </row>
    <row r="414" spans="1:8" ht="15.75">
      <c r="A414" s="47" t="s">
        <v>154</v>
      </c>
      <c r="B414" s="72" t="s">
        <v>377</v>
      </c>
      <c r="C414" s="72" t="s">
        <v>535</v>
      </c>
      <c r="D414" s="72" t="s">
        <v>567</v>
      </c>
      <c r="E414" s="72" t="s">
        <v>179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377</v>
      </c>
      <c r="C415" s="72" t="s">
        <v>535</v>
      </c>
      <c r="D415" s="72" t="s">
        <v>567</v>
      </c>
      <c r="E415" s="72" t="s">
        <v>179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377</v>
      </c>
      <c r="C416" s="72" t="s">
        <v>535</v>
      </c>
      <c r="D416" s="72" t="s">
        <v>567</v>
      </c>
      <c r="E416" s="72" t="s">
        <v>179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377</v>
      </c>
      <c r="C417" s="72" t="s">
        <v>535</v>
      </c>
      <c r="D417" s="72" t="s">
        <v>567</v>
      </c>
      <c r="E417" s="72" t="s">
        <v>179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377</v>
      </c>
      <c r="C418" s="72" t="s">
        <v>535</v>
      </c>
      <c r="D418" s="72" t="s">
        <v>567</v>
      </c>
      <c r="E418" s="72" t="s">
        <v>179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377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377</v>
      </c>
      <c r="C420" s="72" t="s">
        <v>127</v>
      </c>
      <c r="D420" s="72" t="s">
        <v>548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377</v>
      </c>
      <c r="C421" s="72" t="s">
        <v>127</v>
      </c>
      <c r="D421" s="72" t="s">
        <v>548</v>
      </c>
      <c r="E421" s="70" t="s">
        <v>180</v>
      </c>
      <c r="F421" s="72"/>
      <c r="G421" s="74">
        <f>SUM(G422)</f>
        <v>1205.5</v>
      </c>
      <c r="H421" s="105"/>
    </row>
    <row r="422" spans="1:8" ht="25.5">
      <c r="A422" s="47" t="s">
        <v>322</v>
      </c>
      <c r="B422" s="72" t="s">
        <v>377</v>
      </c>
      <c r="C422" s="72" t="s">
        <v>127</v>
      </c>
      <c r="D422" s="72" t="s">
        <v>548</v>
      </c>
      <c r="E422" s="70" t="s">
        <v>166</v>
      </c>
      <c r="F422" s="72"/>
      <c r="G422" s="74">
        <f>SUM(G423)</f>
        <v>1205.5</v>
      </c>
      <c r="H422" s="105"/>
    </row>
    <row r="423" spans="1:8" ht="25.5">
      <c r="A423" s="47" t="s">
        <v>496</v>
      </c>
      <c r="B423" s="72" t="s">
        <v>377</v>
      </c>
      <c r="C423" s="72" t="s">
        <v>127</v>
      </c>
      <c r="D423" s="72" t="s">
        <v>548</v>
      </c>
      <c r="E423" s="70" t="s">
        <v>293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377</v>
      </c>
      <c r="C424" s="72" t="s">
        <v>127</v>
      </c>
      <c r="D424" s="72" t="s">
        <v>548</v>
      </c>
      <c r="E424" s="70" t="s">
        <v>293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377</v>
      </c>
      <c r="C425" s="72" t="s">
        <v>127</v>
      </c>
      <c r="D425" s="72" t="s">
        <v>548</v>
      </c>
      <c r="E425" s="70" t="s">
        <v>293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377</v>
      </c>
      <c r="C426" s="72" t="s">
        <v>127</v>
      </c>
      <c r="D426" s="72" t="s">
        <v>548</v>
      </c>
      <c r="E426" s="70" t="s">
        <v>293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377</v>
      </c>
      <c r="C427" s="72" t="s">
        <v>127</v>
      </c>
      <c r="D427" s="72" t="s">
        <v>548</v>
      </c>
      <c r="E427" s="70" t="s">
        <v>293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377</v>
      </c>
      <c r="C428" s="72" t="s">
        <v>127</v>
      </c>
      <c r="D428" s="72" t="s">
        <v>548</v>
      </c>
      <c r="E428" s="70" t="s">
        <v>295</v>
      </c>
      <c r="F428" s="72"/>
      <c r="G428" s="74">
        <f>SUM(G429)</f>
        <v>99.8</v>
      </c>
      <c r="H428" s="105"/>
    </row>
    <row r="429" spans="1:8" ht="25.5">
      <c r="A429" s="48" t="s">
        <v>294</v>
      </c>
      <c r="B429" s="72" t="s">
        <v>377</v>
      </c>
      <c r="C429" s="72" t="s">
        <v>127</v>
      </c>
      <c r="D429" s="72" t="s">
        <v>548</v>
      </c>
      <c r="E429" s="70" t="s">
        <v>295</v>
      </c>
      <c r="F429" s="72"/>
      <c r="G429" s="74">
        <f>SUM(G430)</f>
        <v>99.8</v>
      </c>
      <c r="H429" s="105"/>
    </row>
    <row r="430" spans="1:8" ht="15.75">
      <c r="A430" s="48" t="s">
        <v>154</v>
      </c>
      <c r="B430" s="72" t="s">
        <v>377</v>
      </c>
      <c r="C430" s="72" t="s">
        <v>127</v>
      </c>
      <c r="D430" s="72" t="s">
        <v>548</v>
      </c>
      <c r="E430" s="70" t="s">
        <v>296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377</v>
      </c>
      <c r="C431" s="72" t="s">
        <v>127</v>
      </c>
      <c r="D431" s="72" t="s">
        <v>548</v>
      </c>
      <c r="E431" s="70" t="s">
        <v>296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377</v>
      </c>
      <c r="C432" s="72" t="s">
        <v>127</v>
      </c>
      <c r="D432" s="72" t="s">
        <v>548</v>
      </c>
      <c r="E432" s="70" t="s">
        <v>296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378</v>
      </c>
      <c r="B433" s="71" t="s">
        <v>379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525</v>
      </c>
      <c r="B434" s="72" t="s">
        <v>379</v>
      </c>
      <c r="C434" s="72" t="s">
        <v>535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543</v>
      </c>
      <c r="B435" s="72" t="s">
        <v>379</v>
      </c>
      <c r="C435" s="72" t="s">
        <v>535</v>
      </c>
      <c r="D435" s="72" t="s">
        <v>539</v>
      </c>
      <c r="E435" s="70"/>
      <c r="F435" s="70"/>
      <c r="G435" s="60">
        <f>G436+G454</f>
        <v>3619.9</v>
      </c>
      <c r="H435" s="102"/>
    </row>
    <row r="436" spans="1:8" ht="15.75">
      <c r="A436" s="48" t="s">
        <v>526</v>
      </c>
      <c r="B436" s="70" t="s">
        <v>379</v>
      </c>
      <c r="C436" s="70" t="s">
        <v>535</v>
      </c>
      <c r="D436" s="70" t="s">
        <v>539</v>
      </c>
      <c r="E436" s="70" t="s">
        <v>158</v>
      </c>
      <c r="F436" s="70"/>
      <c r="G436" s="59">
        <f>SUM(G437)</f>
        <v>3460</v>
      </c>
      <c r="H436" s="104"/>
    </row>
    <row r="437" spans="1:8" ht="25.5">
      <c r="A437" s="48" t="s">
        <v>380</v>
      </c>
      <c r="B437" s="70" t="s">
        <v>379</v>
      </c>
      <c r="C437" s="70" t="s">
        <v>535</v>
      </c>
      <c r="D437" s="70" t="s">
        <v>539</v>
      </c>
      <c r="E437" s="70" t="s">
        <v>186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379</v>
      </c>
      <c r="C438" s="70" t="s">
        <v>535</v>
      </c>
      <c r="D438" s="70" t="s">
        <v>539</v>
      </c>
      <c r="E438" s="70" t="s">
        <v>187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379</v>
      </c>
      <c r="C439" s="70" t="s">
        <v>535</v>
      </c>
      <c r="D439" s="70" t="s">
        <v>539</v>
      </c>
      <c r="E439" s="70" t="s">
        <v>187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379</v>
      </c>
      <c r="C440" s="70" t="s">
        <v>535</v>
      </c>
      <c r="D440" s="70" t="s">
        <v>539</v>
      </c>
      <c r="E440" s="70" t="s">
        <v>187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379</v>
      </c>
      <c r="C441" s="70" t="s">
        <v>535</v>
      </c>
      <c r="D441" s="70" t="s">
        <v>539</v>
      </c>
      <c r="E441" s="70" t="s">
        <v>187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379</v>
      </c>
      <c r="C442" s="70" t="s">
        <v>535</v>
      </c>
      <c r="D442" s="70" t="s">
        <v>539</v>
      </c>
      <c r="E442" s="70" t="s">
        <v>187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379</v>
      </c>
      <c r="C443" s="70" t="s">
        <v>535</v>
      </c>
      <c r="D443" s="70" t="s">
        <v>539</v>
      </c>
      <c r="E443" s="70" t="s">
        <v>188</v>
      </c>
      <c r="F443" s="70"/>
      <c r="G443" s="59">
        <f>SUM(G445+G447+G449)</f>
        <v>2744.1</v>
      </c>
      <c r="H443" s="104"/>
    </row>
    <row r="444" spans="1:8" ht="25.5">
      <c r="A444" s="48" t="s">
        <v>381</v>
      </c>
      <c r="B444" s="70" t="s">
        <v>379</v>
      </c>
      <c r="C444" s="70" t="s">
        <v>535</v>
      </c>
      <c r="D444" s="70" t="s">
        <v>539</v>
      </c>
      <c r="E444" s="70" t="s">
        <v>434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379</v>
      </c>
      <c r="C445" s="70" t="s">
        <v>535</v>
      </c>
      <c r="D445" s="70" t="s">
        <v>539</v>
      </c>
      <c r="E445" s="70" t="s">
        <v>434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379</v>
      </c>
      <c r="C446" s="70" t="s">
        <v>535</v>
      </c>
      <c r="D446" s="70" t="s">
        <v>539</v>
      </c>
      <c r="E446" s="70" t="s">
        <v>434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379</v>
      </c>
      <c r="C447" s="70" t="s">
        <v>535</v>
      </c>
      <c r="D447" s="70" t="s">
        <v>539</v>
      </c>
      <c r="E447" s="70" t="s">
        <v>434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379</v>
      </c>
      <c r="C448" s="70" t="s">
        <v>535</v>
      </c>
      <c r="D448" s="70" t="s">
        <v>539</v>
      </c>
      <c r="E448" s="70" t="s">
        <v>434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379</v>
      </c>
      <c r="C449" s="70" t="s">
        <v>535</v>
      </c>
      <c r="D449" s="70" t="s">
        <v>539</v>
      </c>
      <c r="E449" s="70" t="s">
        <v>434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379</v>
      </c>
      <c r="C450" s="70" t="s">
        <v>535</v>
      </c>
      <c r="D450" s="70" t="s">
        <v>539</v>
      </c>
      <c r="E450" s="70" t="s">
        <v>434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379</v>
      </c>
      <c r="C451" s="70" t="s">
        <v>535</v>
      </c>
      <c r="D451" s="70" t="s">
        <v>539</v>
      </c>
      <c r="E451" s="70" t="s">
        <v>189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379</v>
      </c>
      <c r="C452" s="70" t="s">
        <v>535</v>
      </c>
      <c r="D452" s="70" t="s">
        <v>539</v>
      </c>
      <c r="E452" s="70" t="s">
        <v>189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379</v>
      </c>
      <c r="C453" s="70" t="s">
        <v>535</v>
      </c>
      <c r="D453" s="70" t="s">
        <v>539</v>
      </c>
      <c r="E453" s="70" t="s">
        <v>189</v>
      </c>
      <c r="F453" s="70" t="s">
        <v>85</v>
      </c>
      <c r="G453" s="74">
        <v>3.9</v>
      </c>
      <c r="H453" s="105"/>
    </row>
    <row r="454" spans="1:8" ht="25.5">
      <c r="A454" s="48" t="s">
        <v>329</v>
      </c>
      <c r="B454" s="70" t="s">
        <v>379</v>
      </c>
      <c r="C454" s="70" t="s">
        <v>535</v>
      </c>
      <c r="D454" s="70" t="s">
        <v>539</v>
      </c>
      <c r="E454" s="70" t="s">
        <v>503</v>
      </c>
      <c r="F454" s="70"/>
      <c r="G454" s="74">
        <f>SUM(G455+G459+G463)</f>
        <v>159.89999999999998</v>
      </c>
      <c r="H454" s="105"/>
    </row>
    <row r="455" spans="1:8" ht="25.5">
      <c r="A455" s="48" t="s">
        <v>333</v>
      </c>
      <c r="B455" s="70" t="s">
        <v>379</v>
      </c>
      <c r="C455" s="70" t="s">
        <v>535</v>
      </c>
      <c r="D455" s="70" t="s">
        <v>539</v>
      </c>
      <c r="E455" s="70" t="s">
        <v>507</v>
      </c>
      <c r="F455" s="70"/>
      <c r="G455" s="74">
        <f>G456</f>
        <v>60.6</v>
      </c>
      <c r="H455" s="105"/>
    </row>
    <row r="456" spans="1:8" ht="15.75">
      <c r="A456" s="48" t="s">
        <v>310</v>
      </c>
      <c r="B456" s="70" t="s">
        <v>379</v>
      </c>
      <c r="C456" s="70" t="s">
        <v>535</v>
      </c>
      <c r="D456" s="70" t="s">
        <v>539</v>
      </c>
      <c r="E456" s="70" t="s">
        <v>508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379</v>
      </c>
      <c r="C457" s="70" t="s">
        <v>535</v>
      </c>
      <c r="D457" s="70" t="s">
        <v>539</v>
      </c>
      <c r="E457" s="70" t="s">
        <v>508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379</v>
      </c>
      <c r="C458" s="70" t="s">
        <v>535</v>
      </c>
      <c r="D458" s="70" t="s">
        <v>539</v>
      </c>
      <c r="E458" s="70" t="s">
        <v>508</v>
      </c>
      <c r="F458" s="70" t="s">
        <v>80</v>
      </c>
      <c r="G458" s="74">
        <v>60.6</v>
      </c>
      <c r="H458" s="105"/>
    </row>
    <row r="459" spans="1:8" ht="25.5">
      <c r="A459" s="48" t="s">
        <v>335</v>
      </c>
      <c r="B459" s="70" t="s">
        <v>379</v>
      </c>
      <c r="C459" s="70" t="s">
        <v>535</v>
      </c>
      <c r="D459" s="70" t="s">
        <v>539</v>
      </c>
      <c r="E459" s="70" t="s">
        <v>512</v>
      </c>
      <c r="F459" s="70"/>
      <c r="G459" s="74">
        <f>G460</f>
        <v>10</v>
      </c>
      <c r="H459" s="105"/>
    </row>
    <row r="460" spans="1:8" ht="15.75">
      <c r="A460" s="48" t="s">
        <v>310</v>
      </c>
      <c r="B460" s="70" t="s">
        <v>379</v>
      </c>
      <c r="C460" s="70" t="s">
        <v>535</v>
      </c>
      <c r="D460" s="70" t="s">
        <v>539</v>
      </c>
      <c r="E460" s="70" t="s">
        <v>513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379</v>
      </c>
      <c r="C461" s="70" t="s">
        <v>535</v>
      </c>
      <c r="D461" s="70" t="s">
        <v>539</v>
      </c>
      <c r="E461" s="70" t="s">
        <v>513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379</v>
      </c>
      <c r="C462" s="70" t="s">
        <v>535</v>
      </c>
      <c r="D462" s="70" t="s">
        <v>539</v>
      </c>
      <c r="E462" s="70" t="s">
        <v>513</v>
      </c>
      <c r="F462" s="70" t="s">
        <v>80</v>
      </c>
      <c r="G462" s="74">
        <v>10</v>
      </c>
      <c r="H462" s="105"/>
    </row>
    <row r="463" spans="1:8" ht="38.25">
      <c r="A463" s="48" t="s">
        <v>342</v>
      </c>
      <c r="B463" s="70" t="s">
        <v>379</v>
      </c>
      <c r="C463" s="70" t="s">
        <v>535</v>
      </c>
      <c r="D463" s="70" t="s">
        <v>539</v>
      </c>
      <c r="E463" s="70" t="s">
        <v>516</v>
      </c>
      <c r="F463" s="70"/>
      <c r="G463" s="74">
        <f>G464</f>
        <v>89.3</v>
      </c>
      <c r="H463" s="105"/>
    </row>
    <row r="464" spans="1:8" ht="15.75">
      <c r="A464" s="48" t="s">
        <v>310</v>
      </c>
      <c r="B464" s="70" t="s">
        <v>379</v>
      </c>
      <c r="C464" s="70" t="s">
        <v>535</v>
      </c>
      <c r="D464" s="70" t="s">
        <v>539</v>
      </c>
      <c r="E464" s="70" t="s">
        <v>517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379</v>
      </c>
      <c r="C465" s="70" t="s">
        <v>535</v>
      </c>
      <c r="D465" s="70" t="s">
        <v>539</v>
      </c>
      <c r="E465" s="70" t="s">
        <v>517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379</v>
      </c>
      <c r="C466" s="70" t="s">
        <v>535</v>
      </c>
      <c r="D466" s="70" t="s">
        <v>539</v>
      </c>
      <c r="E466" s="70" t="s">
        <v>517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382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525</v>
      </c>
      <c r="B468" s="72" t="s">
        <v>383</v>
      </c>
      <c r="C468" s="72" t="s">
        <v>535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544</v>
      </c>
      <c r="B469" s="72">
        <v>112</v>
      </c>
      <c r="C469" s="72" t="s">
        <v>535</v>
      </c>
      <c r="D469" s="72" t="s">
        <v>542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535</v>
      </c>
      <c r="D470" s="72" t="s">
        <v>542</v>
      </c>
      <c r="E470" s="72" t="s">
        <v>180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535</v>
      </c>
      <c r="D471" s="72" t="s">
        <v>542</v>
      </c>
      <c r="E471" s="72" t="s">
        <v>165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535</v>
      </c>
      <c r="D472" s="77" t="s">
        <v>542</v>
      </c>
      <c r="E472" s="72" t="s">
        <v>366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535</v>
      </c>
      <c r="D473" s="77" t="s">
        <v>542</v>
      </c>
      <c r="E473" s="72" t="s">
        <v>366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535</v>
      </c>
      <c r="D474" s="77" t="s">
        <v>542</v>
      </c>
      <c r="E474" s="72" t="s">
        <v>366</v>
      </c>
      <c r="F474" s="77" t="s">
        <v>76</v>
      </c>
      <c r="G474" s="60">
        <v>394.5</v>
      </c>
      <c r="H474" s="102"/>
    </row>
    <row r="475" spans="1:8" ht="25.5">
      <c r="A475" s="47" t="s">
        <v>384</v>
      </c>
      <c r="B475" s="72" t="s">
        <v>383</v>
      </c>
      <c r="C475" s="72" t="s">
        <v>535</v>
      </c>
      <c r="D475" s="72" t="s">
        <v>542</v>
      </c>
      <c r="E475" s="72" t="s">
        <v>166</v>
      </c>
      <c r="F475" s="72"/>
      <c r="G475" s="61">
        <f>SUM(G476)</f>
        <v>1333.8</v>
      </c>
      <c r="H475" s="103"/>
    </row>
    <row r="476" spans="1:8" ht="25.5">
      <c r="A476" s="47" t="s">
        <v>568</v>
      </c>
      <c r="B476" s="72" t="s">
        <v>383</v>
      </c>
      <c r="C476" s="72" t="s">
        <v>535</v>
      </c>
      <c r="D476" s="72" t="s">
        <v>542</v>
      </c>
      <c r="E476" s="72" t="s">
        <v>292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383</v>
      </c>
      <c r="C477" s="72" t="s">
        <v>535</v>
      </c>
      <c r="D477" s="72" t="s">
        <v>542</v>
      </c>
      <c r="E477" s="72" t="s">
        <v>292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383</v>
      </c>
      <c r="C478" s="72" t="s">
        <v>535</v>
      </c>
      <c r="D478" s="72" t="s">
        <v>542</v>
      </c>
      <c r="E478" s="72" t="s">
        <v>292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383</v>
      </c>
      <c r="C479" s="72" t="s">
        <v>535</v>
      </c>
      <c r="D479" s="72" t="s">
        <v>542</v>
      </c>
      <c r="E479" s="72" t="s">
        <v>292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383</v>
      </c>
      <c r="C480" s="72" t="s">
        <v>535</v>
      </c>
      <c r="D480" s="72" t="s">
        <v>542</v>
      </c>
      <c r="E480" s="72" t="s">
        <v>292</v>
      </c>
      <c r="F480" s="77" t="s">
        <v>80</v>
      </c>
      <c r="G480" s="61">
        <v>207</v>
      </c>
      <c r="H480" s="103"/>
    </row>
    <row r="481" spans="1:8" ht="15.75">
      <c r="A481" s="48" t="s">
        <v>526</v>
      </c>
      <c r="B481" s="70" t="s">
        <v>383</v>
      </c>
      <c r="C481" s="70" t="s">
        <v>535</v>
      </c>
      <c r="D481" s="70" t="s">
        <v>542</v>
      </c>
      <c r="E481" s="70" t="s">
        <v>158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383</v>
      </c>
      <c r="C482" s="70" t="s">
        <v>535</v>
      </c>
      <c r="D482" s="70" t="s">
        <v>542</v>
      </c>
      <c r="E482" s="70" t="s">
        <v>159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383</v>
      </c>
      <c r="C483" s="70" t="s">
        <v>535</v>
      </c>
      <c r="D483" s="70" t="s">
        <v>542</v>
      </c>
      <c r="E483" s="70" t="s">
        <v>161</v>
      </c>
      <c r="F483" s="70"/>
      <c r="G483" s="61">
        <f>G484</f>
        <v>4603.500000000001</v>
      </c>
      <c r="H483" s="103"/>
    </row>
    <row r="484" spans="1:8" ht="25.5">
      <c r="A484" s="48" t="s">
        <v>385</v>
      </c>
      <c r="B484" s="70" t="s">
        <v>383</v>
      </c>
      <c r="C484" s="70" t="s">
        <v>535</v>
      </c>
      <c r="D484" s="70" t="s">
        <v>542</v>
      </c>
      <c r="E484" s="70" t="s">
        <v>162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383</v>
      </c>
      <c r="C485" s="70" t="s">
        <v>535</v>
      </c>
      <c r="D485" s="70" t="s">
        <v>542</v>
      </c>
      <c r="E485" s="70" t="s">
        <v>162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383</v>
      </c>
      <c r="C486" s="70" t="s">
        <v>535</v>
      </c>
      <c r="D486" s="70" t="s">
        <v>542</v>
      </c>
      <c r="E486" s="70" t="s">
        <v>162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383</v>
      </c>
      <c r="C487" s="70" t="s">
        <v>535</v>
      </c>
      <c r="D487" s="70" t="s">
        <v>542</v>
      </c>
      <c r="E487" s="70" t="s">
        <v>162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383</v>
      </c>
      <c r="C488" s="70" t="s">
        <v>535</v>
      </c>
      <c r="D488" s="70" t="s">
        <v>542</v>
      </c>
      <c r="E488" s="70" t="s">
        <v>162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383</v>
      </c>
      <c r="C489" s="70" t="s">
        <v>535</v>
      </c>
      <c r="D489" s="70" t="s">
        <v>542</v>
      </c>
      <c r="E489" s="70" t="s">
        <v>162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383</v>
      </c>
      <c r="C490" s="70" t="s">
        <v>535</v>
      </c>
      <c r="D490" s="70" t="s">
        <v>542</v>
      </c>
      <c r="E490" s="70" t="s">
        <v>162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383</v>
      </c>
      <c r="C491" s="70" t="s">
        <v>535</v>
      </c>
      <c r="D491" s="70" t="s">
        <v>542</v>
      </c>
      <c r="E491" s="70" t="s">
        <v>164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383</v>
      </c>
      <c r="C492" s="70" t="s">
        <v>535</v>
      </c>
      <c r="D492" s="70" t="s">
        <v>542</v>
      </c>
      <c r="E492" s="70" t="s">
        <v>164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383</v>
      </c>
      <c r="C493" s="70" t="s">
        <v>535</v>
      </c>
      <c r="D493" s="70" t="s">
        <v>542</v>
      </c>
      <c r="E493" s="70" t="s">
        <v>164</v>
      </c>
      <c r="F493" s="70" t="s">
        <v>85</v>
      </c>
      <c r="G493" s="61">
        <v>1.2</v>
      </c>
      <c r="H493" s="103"/>
    </row>
    <row r="494" spans="1:8" ht="25.5">
      <c r="A494" s="48" t="s">
        <v>329</v>
      </c>
      <c r="B494" s="70" t="s">
        <v>383</v>
      </c>
      <c r="C494" s="70" t="s">
        <v>535</v>
      </c>
      <c r="D494" s="70" t="s">
        <v>542</v>
      </c>
      <c r="E494" s="70" t="s">
        <v>503</v>
      </c>
      <c r="F494" s="70"/>
      <c r="G494" s="74">
        <f>SUM(G495+G499+G503+G507+G511+G514)</f>
        <v>596.4</v>
      </c>
      <c r="H494" s="105"/>
    </row>
    <row r="495" spans="1:8" ht="25.5">
      <c r="A495" s="48" t="s">
        <v>333</v>
      </c>
      <c r="B495" s="70" t="s">
        <v>383</v>
      </c>
      <c r="C495" s="70" t="s">
        <v>535</v>
      </c>
      <c r="D495" s="70" t="s">
        <v>542</v>
      </c>
      <c r="E495" s="70" t="s">
        <v>507</v>
      </c>
      <c r="F495" s="70"/>
      <c r="G495" s="74">
        <f>G496</f>
        <v>163</v>
      </c>
      <c r="H495" s="105"/>
    </row>
    <row r="496" spans="1:8" ht="15.75">
      <c r="A496" s="48" t="s">
        <v>310</v>
      </c>
      <c r="B496" s="70" t="s">
        <v>383</v>
      </c>
      <c r="C496" s="70" t="s">
        <v>535</v>
      </c>
      <c r="D496" s="70" t="s">
        <v>542</v>
      </c>
      <c r="E496" s="70" t="s">
        <v>508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383</v>
      </c>
      <c r="C497" s="70" t="s">
        <v>535</v>
      </c>
      <c r="D497" s="70" t="s">
        <v>542</v>
      </c>
      <c r="E497" s="70" t="s">
        <v>508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383</v>
      </c>
      <c r="C498" s="70" t="s">
        <v>535</v>
      </c>
      <c r="D498" s="70" t="s">
        <v>542</v>
      </c>
      <c r="E498" s="70" t="s">
        <v>508</v>
      </c>
      <c r="F498" s="70" t="s">
        <v>80</v>
      </c>
      <c r="G498" s="74">
        <v>163</v>
      </c>
      <c r="H498" s="105"/>
    </row>
    <row r="499" spans="1:8" ht="38.25">
      <c r="A499" s="48" t="s">
        <v>334</v>
      </c>
      <c r="B499" s="70" t="s">
        <v>383</v>
      </c>
      <c r="C499" s="70" t="s">
        <v>535</v>
      </c>
      <c r="D499" s="70" t="s">
        <v>542</v>
      </c>
      <c r="E499" s="70" t="s">
        <v>510</v>
      </c>
      <c r="F499" s="70"/>
      <c r="G499" s="74">
        <f>G500</f>
        <v>260</v>
      </c>
      <c r="H499" s="105"/>
    </row>
    <row r="500" spans="1:8" ht="15.75">
      <c r="A500" s="48" t="s">
        <v>310</v>
      </c>
      <c r="B500" s="70" t="s">
        <v>383</v>
      </c>
      <c r="C500" s="70" t="s">
        <v>535</v>
      </c>
      <c r="D500" s="70" t="s">
        <v>542</v>
      </c>
      <c r="E500" s="70" t="s">
        <v>511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383</v>
      </c>
      <c r="C501" s="70" t="s">
        <v>535</v>
      </c>
      <c r="D501" s="70" t="s">
        <v>542</v>
      </c>
      <c r="E501" s="70" t="s">
        <v>511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383</v>
      </c>
      <c r="C502" s="70" t="s">
        <v>535</v>
      </c>
      <c r="D502" s="70" t="s">
        <v>542</v>
      </c>
      <c r="E502" s="70" t="s">
        <v>511</v>
      </c>
      <c r="F502" s="70" t="s">
        <v>80</v>
      </c>
      <c r="G502" s="74">
        <v>260</v>
      </c>
      <c r="H502" s="105"/>
    </row>
    <row r="503" spans="1:8" ht="25.5">
      <c r="A503" s="48" t="s">
        <v>335</v>
      </c>
      <c r="B503" s="70" t="s">
        <v>383</v>
      </c>
      <c r="C503" s="70" t="s">
        <v>535</v>
      </c>
      <c r="D503" s="70" t="s">
        <v>542</v>
      </c>
      <c r="E503" s="70" t="s">
        <v>512</v>
      </c>
      <c r="F503" s="70"/>
      <c r="G503" s="74">
        <f>G504</f>
        <v>20</v>
      </c>
      <c r="H503" s="105"/>
    </row>
    <row r="504" spans="1:8" ht="15.75">
      <c r="A504" s="48" t="s">
        <v>310</v>
      </c>
      <c r="B504" s="70" t="s">
        <v>383</v>
      </c>
      <c r="C504" s="70" t="s">
        <v>535</v>
      </c>
      <c r="D504" s="70" t="s">
        <v>542</v>
      </c>
      <c r="E504" s="70" t="s">
        <v>513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383</v>
      </c>
      <c r="C505" s="70" t="s">
        <v>535</v>
      </c>
      <c r="D505" s="70" t="s">
        <v>542</v>
      </c>
      <c r="E505" s="70" t="s">
        <v>513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383</v>
      </c>
      <c r="C506" s="70" t="s">
        <v>535</v>
      </c>
      <c r="D506" s="70" t="s">
        <v>542</v>
      </c>
      <c r="E506" s="70" t="s">
        <v>513</v>
      </c>
      <c r="F506" s="70" t="s">
        <v>80</v>
      </c>
      <c r="G506" s="74">
        <v>20</v>
      </c>
      <c r="H506" s="105"/>
    </row>
    <row r="507" spans="1:8" ht="25.5">
      <c r="A507" s="48" t="s">
        <v>336</v>
      </c>
      <c r="B507" s="70" t="s">
        <v>383</v>
      </c>
      <c r="C507" s="70" t="s">
        <v>535</v>
      </c>
      <c r="D507" s="70" t="s">
        <v>542</v>
      </c>
      <c r="E507" s="70" t="s">
        <v>514</v>
      </c>
      <c r="F507" s="70"/>
      <c r="G507" s="74">
        <f>G508</f>
        <v>11</v>
      </c>
      <c r="H507" s="105"/>
    </row>
    <row r="508" spans="1:8" ht="15.75">
      <c r="A508" s="48" t="s">
        <v>310</v>
      </c>
      <c r="B508" s="70" t="s">
        <v>383</v>
      </c>
      <c r="C508" s="70" t="s">
        <v>535</v>
      </c>
      <c r="D508" s="70" t="s">
        <v>542</v>
      </c>
      <c r="E508" s="70" t="s">
        <v>515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383</v>
      </c>
      <c r="C509" s="70" t="s">
        <v>535</v>
      </c>
      <c r="D509" s="70" t="s">
        <v>542</v>
      </c>
      <c r="E509" s="70" t="s">
        <v>515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383</v>
      </c>
      <c r="C510" s="70" t="s">
        <v>535</v>
      </c>
      <c r="D510" s="70" t="s">
        <v>542</v>
      </c>
      <c r="E510" s="70" t="s">
        <v>515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383</v>
      </c>
      <c r="C511" s="70" t="s">
        <v>535</v>
      </c>
      <c r="D511" s="70" t="s">
        <v>542</v>
      </c>
      <c r="E511" s="70" t="s">
        <v>367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383</v>
      </c>
      <c r="C512" s="70" t="s">
        <v>535</v>
      </c>
      <c r="D512" s="70" t="s">
        <v>542</v>
      </c>
      <c r="E512" s="70" t="s">
        <v>367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383</v>
      </c>
      <c r="C513" s="70" t="s">
        <v>535</v>
      </c>
      <c r="D513" s="70" t="s">
        <v>542</v>
      </c>
      <c r="E513" s="70" t="s">
        <v>367</v>
      </c>
      <c r="F513" s="70" t="s">
        <v>80</v>
      </c>
      <c r="G513" s="61">
        <v>7.5</v>
      </c>
      <c r="H513" s="103"/>
    </row>
    <row r="514" spans="1:8" ht="38.25">
      <c r="A514" s="48" t="s">
        <v>342</v>
      </c>
      <c r="B514" s="70" t="s">
        <v>383</v>
      </c>
      <c r="C514" s="70" t="s">
        <v>535</v>
      </c>
      <c r="D514" s="70" t="s">
        <v>542</v>
      </c>
      <c r="E514" s="70" t="s">
        <v>516</v>
      </c>
      <c r="F514" s="70"/>
      <c r="G514" s="74">
        <f>G515</f>
        <v>134.9</v>
      </c>
      <c r="H514" s="105"/>
    </row>
    <row r="515" spans="1:8" ht="15.75">
      <c r="A515" s="48" t="s">
        <v>310</v>
      </c>
      <c r="B515" s="70" t="s">
        <v>383</v>
      </c>
      <c r="C515" s="70" t="s">
        <v>535</v>
      </c>
      <c r="D515" s="70" t="s">
        <v>542</v>
      </c>
      <c r="E515" s="70" t="s">
        <v>517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383</v>
      </c>
      <c r="C516" s="70" t="s">
        <v>535</v>
      </c>
      <c r="D516" s="70" t="s">
        <v>542</v>
      </c>
      <c r="E516" s="70" t="s">
        <v>517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383</v>
      </c>
      <c r="C517" s="70" t="s">
        <v>535</v>
      </c>
      <c r="D517" s="70" t="s">
        <v>542</v>
      </c>
      <c r="E517" s="70" t="s">
        <v>517</v>
      </c>
      <c r="F517" s="70" t="s">
        <v>80</v>
      </c>
      <c r="G517" s="74">
        <v>134.9</v>
      </c>
      <c r="H517" s="105"/>
    </row>
    <row r="518" spans="1:8" ht="15.75" hidden="1">
      <c r="A518" s="48" t="s">
        <v>538</v>
      </c>
      <c r="B518" s="72" t="s">
        <v>383</v>
      </c>
      <c r="C518" s="72" t="s">
        <v>535</v>
      </c>
      <c r="D518" s="72" t="s">
        <v>567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383</v>
      </c>
      <c r="C519" s="72" t="s">
        <v>535</v>
      </c>
      <c r="D519" s="72" t="s">
        <v>567</v>
      </c>
      <c r="E519" s="72" t="s">
        <v>178</v>
      </c>
      <c r="F519" s="77"/>
      <c r="G519" s="61">
        <f>G520</f>
        <v>0</v>
      </c>
      <c r="H519" s="103"/>
    </row>
    <row r="520" spans="1:8" ht="15.75" hidden="1">
      <c r="A520" s="48" t="s">
        <v>154</v>
      </c>
      <c r="B520" s="72" t="s">
        <v>383</v>
      </c>
      <c r="C520" s="72" t="s">
        <v>535</v>
      </c>
      <c r="D520" s="72" t="s">
        <v>567</v>
      </c>
      <c r="E520" s="72" t="s">
        <v>179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383</v>
      </c>
      <c r="C521" s="72" t="s">
        <v>535</v>
      </c>
      <c r="D521" s="72" t="s">
        <v>567</v>
      </c>
      <c r="E521" s="72" t="s">
        <v>179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383</v>
      </c>
      <c r="C522" s="72" t="s">
        <v>535</v>
      </c>
      <c r="D522" s="72" t="s">
        <v>567</v>
      </c>
      <c r="E522" s="72" t="s">
        <v>179</v>
      </c>
      <c r="F522" s="77" t="s">
        <v>115</v>
      </c>
      <c r="G522" s="61">
        <v>0</v>
      </c>
      <c r="H522" s="103"/>
    </row>
    <row r="523" spans="1:8" ht="15.75">
      <c r="A523" s="47" t="s">
        <v>553</v>
      </c>
      <c r="B523" s="72" t="s">
        <v>383</v>
      </c>
      <c r="C523" s="72" t="s">
        <v>567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569</v>
      </c>
      <c r="B524" s="72" t="s">
        <v>383</v>
      </c>
      <c r="C524" s="72" t="s">
        <v>567</v>
      </c>
      <c r="D524" s="72" t="s">
        <v>535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383</v>
      </c>
      <c r="C525" s="72" t="s">
        <v>567</v>
      </c>
      <c r="D525" s="72" t="s">
        <v>535</v>
      </c>
      <c r="E525" s="72" t="s">
        <v>184</v>
      </c>
      <c r="F525" s="72"/>
      <c r="G525" s="61">
        <f>G526</f>
        <v>282.2</v>
      </c>
      <c r="H525" s="103"/>
    </row>
    <row r="526" spans="1:8" ht="15.75">
      <c r="A526" s="47" t="s">
        <v>554</v>
      </c>
      <c r="B526" s="72" t="s">
        <v>383</v>
      </c>
      <c r="C526" s="72" t="s">
        <v>567</v>
      </c>
      <c r="D526" s="72" t="s">
        <v>535</v>
      </c>
      <c r="E526" s="72" t="s">
        <v>185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383</v>
      </c>
      <c r="C527" s="72" t="s">
        <v>567</v>
      </c>
      <c r="D527" s="72" t="s">
        <v>535</v>
      </c>
      <c r="E527" s="72" t="s">
        <v>185</v>
      </c>
      <c r="F527" s="72" t="s">
        <v>374</v>
      </c>
      <c r="G527" s="61">
        <f>G528</f>
        <v>282.2</v>
      </c>
      <c r="H527" s="103"/>
    </row>
    <row r="528" spans="1:8" ht="15.75">
      <c r="A528" s="47" t="s">
        <v>584</v>
      </c>
      <c r="B528" s="72" t="s">
        <v>383</v>
      </c>
      <c r="C528" s="72" t="s">
        <v>567</v>
      </c>
      <c r="D528" s="72" t="s">
        <v>535</v>
      </c>
      <c r="E528" s="72" t="s">
        <v>185</v>
      </c>
      <c r="F528" s="72" t="s">
        <v>375</v>
      </c>
      <c r="G528" s="61">
        <v>282.2</v>
      </c>
      <c r="H528" s="103"/>
    </row>
    <row r="529" spans="1:8" s="46" customFormat="1" ht="38.25">
      <c r="A529" s="47" t="s">
        <v>577</v>
      </c>
      <c r="B529" s="72">
        <v>112</v>
      </c>
      <c r="C529" s="72" t="s">
        <v>550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570</v>
      </c>
      <c r="B530" s="72">
        <v>112</v>
      </c>
      <c r="C530" s="72" t="s">
        <v>550</v>
      </c>
      <c r="D530" s="72" t="s">
        <v>535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383</v>
      </c>
      <c r="C531" s="72" t="s">
        <v>550</v>
      </c>
      <c r="D531" s="72" t="s">
        <v>535</v>
      </c>
      <c r="E531" s="72" t="s">
        <v>180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383</v>
      </c>
      <c r="C532" s="72" t="s">
        <v>550</v>
      </c>
      <c r="D532" s="72" t="s">
        <v>535</v>
      </c>
      <c r="E532" s="72" t="s">
        <v>165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383</v>
      </c>
      <c r="C533" s="70" t="s">
        <v>550</v>
      </c>
      <c r="D533" s="70" t="s">
        <v>535</v>
      </c>
      <c r="E533" s="72" t="s">
        <v>213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383</v>
      </c>
      <c r="C534" s="70" t="s">
        <v>550</v>
      </c>
      <c r="D534" s="70" t="s">
        <v>535</v>
      </c>
      <c r="E534" s="72" t="s">
        <v>213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383</v>
      </c>
      <c r="C535" s="70" t="s">
        <v>550</v>
      </c>
      <c r="D535" s="70" t="s">
        <v>535</v>
      </c>
      <c r="E535" s="72" t="s">
        <v>213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550</v>
      </c>
      <c r="D536" s="72" t="s">
        <v>535</v>
      </c>
      <c r="E536" s="72" t="s">
        <v>190</v>
      </c>
      <c r="F536" s="72"/>
      <c r="G536" s="60">
        <f>G538</f>
        <v>1530.8</v>
      </c>
      <c r="H536" s="102"/>
    </row>
    <row r="537" spans="1:8" ht="25.5">
      <c r="A537" s="47" t="s">
        <v>191</v>
      </c>
      <c r="B537" s="72">
        <v>112</v>
      </c>
      <c r="C537" s="72" t="s">
        <v>550</v>
      </c>
      <c r="D537" s="72" t="s">
        <v>535</v>
      </c>
      <c r="E537" s="72" t="s">
        <v>192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550</v>
      </c>
      <c r="D538" s="70" t="s">
        <v>535</v>
      </c>
      <c r="E538" s="72" t="s">
        <v>193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383</v>
      </c>
      <c r="C539" s="70" t="s">
        <v>550</v>
      </c>
      <c r="D539" s="70" t="s">
        <v>535</v>
      </c>
      <c r="E539" s="72" t="s">
        <v>193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383</v>
      </c>
      <c r="C540" s="70" t="s">
        <v>550</v>
      </c>
      <c r="D540" s="70" t="s">
        <v>535</v>
      </c>
      <c r="E540" s="72" t="s">
        <v>193</v>
      </c>
      <c r="F540" s="70" t="s">
        <v>97</v>
      </c>
      <c r="G540" s="74">
        <v>1530.8</v>
      </c>
      <c r="H540" s="105"/>
    </row>
    <row r="541" spans="1:8" ht="15.75">
      <c r="A541" s="47" t="s">
        <v>578</v>
      </c>
      <c r="B541" s="72" t="s">
        <v>383</v>
      </c>
      <c r="C541" s="72" t="s">
        <v>550</v>
      </c>
      <c r="D541" s="72" t="s">
        <v>539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383</v>
      </c>
      <c r="C542" s="72" t="s">
        <v>550</v>
      </c>
      <c r="D542" s="72" t="s">
        <v>539</v>
      </c>
      <c r="E542" s="72" t="s">
        <v>190</v>
      </c>
      <c r="F542" s="72"/>
      <c r="G542" s="61">
        <f>G544</f>
        <v>7343.3</v>
      </c>
      <c r="H542" s="103"/>
    </row>
    <row r="543" spans="1:8" ht="25.5">
      <c r="A543" s="47" t="s">
        <v>191</v>
      </c>
      <c r="B543" s="72" t="s">
        <v>383</v>
      </c>
      <c r="C543" s="72" t="s">
        <v>550</v>
      </c>
      <c r="D543" s="72" t="s">
        <v>539</v>
      </c>
      <c r="E543" s="72" t="s">
        <v>192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550</v>
      </c>
      <c r="D544" s="70" t="s">
        <v>539</v>
      </c>
      <c r="E544" s="70" t="s">
        <v>194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383</v>
      </c>
      <c r="C545" s="70" t="s">
        <v>550</v>
      </c>
      <c r="D545" s="70" t="s">
        <v>539</v>
      </c>
      <c r="E545" s="70" t="s">
        <v>194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561</v>
      </c>
      <c r="B546" s="70" t="s">
        <v>383</v>
      </c>
      <c r="C546" s="70" t="s">
        <v>550</v>
      </c>
      <c r="D546" s="70" t="s">
        <v>539</v>
      </c>
      <c r="E546" s="70" t="s">
        <v>194</v>
      </c>
      <c r="F546" s="70" t="s">
        <v>585</v>
      </c>
      <c r="G546" s="74">
        <v>7343.3</v>
      </c>
      <c r="H546" s="105"/>
    </row>
    <row r="547" spans="1:8" s="46" customFormat="1" ht="25.5">
      <c r="A547" s="45" t="s">
        <v>386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545</v>
      </c>
      <c r="B548" s="72">
        <v>113</v>
      </c>
      <c r="C548" s="72" t="s">
        <v>537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527</v>
      </c>
      <c r="B549" s="72">
        <v>113</v>
      </c>
      <c r="C549" s="72" t="s">
        <v>537</v>
      </c>
      <c r="D549" s="72" t="s">
        <v>535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387</v>
      </c>
      <c r="C550" s="72" t="s">
        <v>537</v>
      </c>
      <c r="D550" s="72" t="s">
        <v>535</v>
      </c>
      <c r="E550" s="70" t="s">
        <v>170</v>
      </c>
      <c r="F550" s="70"/>
      <c r="G550" s="60">
        <f>SUM(G551)</f>
        <v>9019.7</v>
      </c>
      <c r="H550" s="102"/>
    </row>
    <row r="551" spans="1:8" ht="25.5">
      <c r="A551" s="47" t="s">
        <v>294</v>
      </c>
      <c r="B551" s="72" t="s">
        <v>387</v>
      </c>
      <c r="C551" s="72" t="s">
        <v>537</v>
      </c>
      <c r="D551" s="72" t="s">
        <v>535</v>
      </c>
      <c r="E551" s="70" t="s">
        <v>295</v>
      </c>
      <c r="F551" s="70"/>
      <c r="G551" s="60">
        <f>SUM(G552+G555)</f>
        <v>9019.7</v>
      </c>
      <c r="H551" s="102"/>
    </row>
    <row r="552" spans="1:8" ht="38.25">
      <c r="A552" s="47" t="s">
        <v>460</v>
      </c>
      <c r="B552" s="72" t="s">
        <v>387</v>
      </c>
      <c r="C552" s="72" t="s">
        <v>537</v>
      </c>
      <c r="D552" s="72" t="s">
        <v>535</v>
      </c>
      <c r="E552" s="70" t="s">
        <v>461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387</v>
      </c>
      <c r="C553" s="72" t="s">
        <v>537</v>
      </c>
      <c r="D553" s="72" t="s">
        <v>535</v>
      </c>
      <c r="E553" s="70" t="s">
        <v>461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387</v>
      </c>
      <c r="C554" s="72" t="s">
        <v>537</v>
      </c>
      <c r="D554" s="72" t="s">
        <v>535</v>
      </c>
      <c r="E554" s="70" t="s">
        <v>461</v>
      </c>
      <c r="F554" s="70" t="s">
        <v>32</v>
      </c>
      <c r="G554" s="60">
        <v>6378.2</v>
      </c>
      <c r="H554" s="102"/>
    </row>
    <row r="555" spans="1:8" ht="15.75">
      <c r="A555" s="48" t="s">
        <v>154</v>
      </c>
      <c r="B555" s="72" t="s">
        <v>387</v>
      </c>
      <c r="C555" s="72" t="s">
        <v>537</v>
      </c>
      <c r="D555" s="72" t="s">
        <v>535</v>
      </c>
      <c r="E555" s="70" t="s">
        <v>296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387</v>
      </c>
      <c r="C556" s="72" t="s">
        <v>537</v>
      </c>
      <c r="D556" s="72" t="s">
        <v>535</v>
      </c>
      <c r="E556" s="70" t="s">
        <v>296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387</v>
      </c>
      <c r="C557" s="72" t="s">
        <v>537</v>
      </c>
      <c r="D557" s="72" t="s">
        <v>535</v>
      </c>
      <c r="E557" s="70" t="s">
        <v>296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537</v>
      </c>
      <c r="D558" s="72" t="s">
        <v>535</v>
      </c>
      <c r="E558" s="70" t="s">
        <v>229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537</v>
      </c>
      <c r="D559" s="72" t="s">
        <v>535</v>
      </c>
      <c r="E559" s="70" t="s">
        <v>230</v>
      </c>
      <c r="F559" s="70"/>
      <c r="G559" s="60">
        <f>SUM(G560+G570)</f>
        <v>129724.9</v>
      </c>
      <c r="H559" s="102"/>
    </row>
    <row r="560" spans="1:8" ht="25.5">
      <c r="A560" s="47" t="s">
        <v>388</v>
      </c>
      <c r="B560" s="72">
        <v>113</v>
      </c>
      <c r="C560" s="72" t="s">
        <v>537</v>
      </c>
      <c r="D560" s="72" t="s">
        <v>535</v>
      </c>
      <c r="E560" s="70" t="s">
        <v>309</v>
      </c>
      <c r="F560" s="70"/>
      <c r="G560" s="60">
        <f>SUM(G561+G564+G567)</f>
        <v>128334.4</v>
      </c>
      <c r="H560" s="102"/>
    </row>
    <row r="561" spans="1:8" ht="38.25">
      <c r="A561" s="47" t="s">
        <v>211</v>
      </c>
      <c r="B561" s="72">
        <v>113</v>
      </c>
      <c r="C561" s="72" t="s">
        <v>537</v>
      </c>
      <c r="D561" s="72" t="s">
        <v>535</v>
      </c>
      <c r="E561" s="70" t="s">
        <v>231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537</v>
      </c>
      <c r="D562" s="72" t="s">
        <v>535</v>
      </c>
      <c r="E562" s="70" t="s">
        <v>231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537</v>
      </c>
      <c r="D563" s="72" t="s">
        <v>535</v>
      </c>
      <c r="E563" s="70" t="s">
        <v>231</v>
      </c>
      <c r="F563" s="72" t="s">
        <v>32</v>
      </c>
      <c r="G563" s="60">
        <v>34693.3</v>
      </c>
      <c r="H563" s="102"/>
    </row>
    <row r="564" spans="1:8" ht="25.5">
      <c r="A564" s="48" t="s">
        <v>408</v>
      </c>
      <c r="B564" s="72">
        <v>113</v>
      </c>
      <c r="C564" s="72" t="s">
        <v>537</v>
      </c>
      <c r="D564" s="72" t="s">
        <v>535</v>
      </c>
      <c r="E564" s="70" t="s">
        <v>407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537</v>
      </c>
      <c r="D565" s="72" t="s">
        <v>535</v>
      </c>
      <c r="E565" s="70" t="s">
        <v>407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537</v>
      </c>
      <c r="D566" s="72" t="s">
        <v>535</v>
      </c>
      <c r="E566" s="70" t="s">
        <v>407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387</v>
      </c>
      <c r="C567" s="72" t="s">
        <v>537</v>
      </c>
      <c r="D567" s="72" t="s">
        <v>535</v>
      </c>
      <c r="E567" s="72" t="s">
        <v>232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387</v>
      </c>
      <c r="C568" s="72" t="s">
        <v>537</v>
      </c>
      <c r="D568" s="72" t="s">
        <v>535</v>
      </c>
      <c r="E568" s="72" t="s">
        <v>232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387</v>
      </c>
      <c r="C569" s="72" t="s">
        <v>537</v>
      </c>
      <c r="D569" s="72" t="s">
        <v>535</v>
      </c>
      <c r="E569" s="72" t="s">
        <v>232</v>
      </c>
      <c r="F569" s="72" t="s">
        <v>32</v>
      </c>
      <c r="G569" s="60">
        <v>91138.4</v>
      </c>
      <c r="H569" s="102"/>
    </row>
    <row r="570" spans="1:8" ht="63.75">
      <c r="A570" s="47" t="s">
        <v>419</v>
      </c>
      <c r="B570" s="72" t="s">
        <v>387</v>
      </c>
      <c r="C570" s="72" t="s">
        <v>537</v>
      </c>
      <c r="D570" s="72" t="s">
        <v>535</v>
      </c>
      <c r="E570" s="72" t="s">
        <v>420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387</v>
      </c>
      <c r="C571" s="72" t="s">
        <v>537</v>
      </c>
      <c r="D571" s="72" t="s">
        <v>535</v>
      </c>
      <c r="E571" s="72" t="s">
        <v>263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537</v>
      </c>
      <c r="D572" s="72" t="s">
        <v>535</v>
      </c>
      <c r="E572" s="72" t="s">
        <v>263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389</v>
      </c>
      <c r="B573" s="72">
        <v>113</v>
      </c>
      <c r="C573" s="72" t="s">
        <v>537</v>
      </c>
      <c r="D573" s="72" t="s">
        <v>535</v>
      </c>
      <c r="E573" s="72" t="s">
        <v>263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528</v>
      </c>
      <c r="B574" s="72">
        <v>113</v>
      </c>
      <c r="C574" s="72" t="s">
        <v>537</v>
      </c>
      <c r="D574" s="72" t="s">
        <v>548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387</v>
      </c>
      <c r="C575" s="72" t="s">
        <v>537</v>
      </c>
      <c r="D575" s="72" t="s">
        <v>548</v>
      </c>
      <c r="E575" s="70" t="s">
        <v>170</v>
      </c>
      <c r="F575" s="70"/>
      <c r="G575" s="60">
        <f>SUM(G576)</f>
        <v>21028.8</v>
      </c>
      <c r="H575" s="102"/>
    </row>
    <row r="576" spans="1:8" s="46" customFormat="1" ht="25.5">
      <c r="A576" s="47" t="s">
        <v>294</v>
      </c>
      <c r="B576" s="72" t="s">
        <v>387</v>
      </c>
      <c r="C576" s="72" t="s">
        <v>537</v>
      </c>
      <c r="D576" s="72" t="s">
        <v>548</v>
      </c>
      <c r="E576" s="70" t="s">
        <v>295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460</v>
      </c>
      <c r="B577" s="72" t="s">
        <v>387</v>
      </c>
      <c r="C577" s="72" t="s">
        <v>537</v>
      </c>
      <c r="D577" s="72" t="s">
        <v>548</v>
      </c>
      <c r="E577" s="70" t="s">
        <v>461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387</v>
      </c>
      <c r="C578" s="72" t="s">
        <v>537</v>
      </c>
      <c r="D578" s="72" t="s">
        <v>548</v>
      </c>
      <c r="E578" s="70" t="s">
        <v>461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387</v>
      </c>
      <c r="C579" s="72" t="s">
        <v>537</v>
      </c>
      <c r="D579" s="72" t="s">
        <v>548</v>
      </c>
      <c r="E579" s="70" t="s">
        <v>461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154</v>
      </c>
      <c r="B580" s="72" t="s">
        <v>387</v>
      </c>
      <c r="C580" s="72" t="s">
        <v>537</v>
      </c>
      <c r="D580" s="72" t="s">
        <v>548</v>
      </c>
      <c r="E580" s="70" t="s">
        <v>296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387</v>
      </c>
      <c r="C581" s="72" t="s">
        <v>537</v>
      </c>
      <c r="D581" s="72" t="s">
        <v>548</v>
      </c>
      <c r="E581" s="70" t="s">
        <v>296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387</v>
      </c>
      <c r="C582" s="72" t="s">
        <v>537</v>
      </c>
      <c r="D582" s="72" t="s">
        <v>548</v>
      </c>
      <c r="E582" s="70" t="s">
        <v>296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537</v>
      </c>
      <c r="D583" s="72" t="s">
        <v>548</v>
      </c>
      <c r="E583" s="70" t="s">
        <v>229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537</v>
      </c>
      <c r="D584" s="72" t="s">
        <v>548</v>
      </c>
      <c r="E584" s="72" t="s">
        <v>230</v>
      </c>
      <c r="F584" s="70"/>
      <c r="G584" s="60">
        <f>G585</f>
        <v>1050</v>
      </c>
      <c r="H584" s="102"/>
    </row>
    <row r="585" spans="1:8" s="46" customFormat="1" ht="63.75">
      <c r="A585" s="47" t="s">
        <v>419</v>
      </c>
      <c r="B585" s="72" t="s">
        <v>387</v>
      </c>
      <c r="C585" s="72" t="s">
        <v>537</v>
      </c>
      <c r="D585" s="72" t="s">
        <v>548</v>
      </c>
      <c r="E585" s="72" t="s">
        <v>420</v>
      </c>
      <c r="F585" s="70"/>
      <c r="G585" s="60">
        <f>G586</f>
        <v>1050</v>
      </c>
      <c r="H585" s="102"/>
    </row>
    <row r="586" spans="1:8" s="46" customFormat="1" ht="51">
      <c r="A586" s="47" t="s">
        <v>404</v>
      </c>
      <c r="B586" s="72" t="s">
        <v>387</v>
      </c>
      <c r="C586" s="72" t="s">
        <v>537</v>
      </c>
      <c r="D586" s="72" t="s">
        <v>548</v>
      </c>
      <c r="E586" s="72" t="s">
        <v>263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387</v>
      </c>
      <c r="C587" s="72" t="s">
        <v>537</v>
      </c>
      <c r="D587" s="72" t="s">
        <v>548</v>
      </c>
      <c r="E587" s="72" t="s">
        <v>263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387</v>
      </c>
      <c r="C588" s="72" t="s">
        <v>537</v>
      </c>
      <c r="D588" s="72" t="s">
        <v>548</v>
      </c>
      <c r="E588" s="72" t="s">
        <v>263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537</v>
      </c>
      <c r="D589" s="72" t="s">
        <v>548</v>
      </c>
      <c r="E589" s="70" t="s">
        <v>233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306</v>
      </c>
      <c r="B590" s="72">
        <v>113</v>
      </c>
      <c r="C590" s="72" t="s">
        <v>537</v>
      </c>
      <c r="D590" s="72" t="s">
        <v>548</v>
      </c>
      <c r="E590" s="70" t="s">
        <v>312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211</v>
      </c>
      <c r="B591" s="72">
        <v>113</v>
      </c>
      <c r="C591" s="72" t="s">
        <v>537</v>
      </c>
      <c r="D591" s="72" t="s">
        <v>548</v>
      </c>
      <c r="E591" s="70" t="s">
        <v>234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537</v>
      </c>
      <c r="D592" s="72" t="s">
        <v>548</v>
      </c>
      <c r="E592" s="70" t="s">
        <v>234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537</v>
      </c>
      <c r="D593" s="72" t="s">
        <v>548</v>
      </c>
      <c r="E593" s="70" t="s">
        <v>234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418</v>
      </c>
      <c r="B594" s="77">
        <v>113</v>
      </c>
      <c r="C594" s="77" t="s">
        <v>537</v>
      </c>
      <c r="D594" s="77" t="s">
        <v>548</v>
      </c>
      <c r="E594" s="77" t="s">
        <v>240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537</v>
      </c>
      <c r="D595" s="77" t="s">
        <v>548</v>
      </c>
      <c r="E595" s="77" t="s">
        <v>240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537</v>
      </c>
      <c r="D596" s="77" t="s">
        <v>548</v>
      </c>
      <c r="E596" s="77" t="s">
        <v>240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390</v>
      </c>
      <c r="B597" s="72" t="s">
        <v>387</v>
      </c>
      <c r="C597" s="72" t="s">
        <v>537</v>
      </c>
      <c r="D597" s="72" t="s">
        <v>548</v>
      </c>
      <c r="E597" s="70" t="s">
        <v>237</v>
      </c>
      <c r="F597" s="72"/>
      <c r="G597" s="60">
        <f>G598+G601</f>
        <v>11708.3</v>
      </c>
      <c r="H597" s="102"/>
    </row>
    <row r="598" spans="1:8" s="46" customFormat="1" ht="15.75">
      <c r="A598" s="48" t="s">
        <v>310</v>
      </c>
      <c r="B598" s="72" t="s">
        <v>387</v>
      </c>
      <c r="C598" s="72" t="s">
        <v>537</v>
      </c>
      <c r="D598" s="72" t="s">
        <v>548</v>
      </c>
      <c r="E598" s="70" t="s">
        <v>247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387</v>
      </c>
      <c r="C599" s="72" t="s">
        <v>537</v>
      </c>
      <c r="D599" s="72" t="s">
        <v>548</v>
      </c>
      <c r="E599" s="70" t="s">
        <v>247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387</v>
      </c>
      <c r="C600" s="72" t="s">
        <v>537</v>
      </c>
      <c r="D600" s="72" t="s">
        <v>548</v>
      </c>
      <c r="E600" s="70" t="s">
        <v>247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387</v>
      </c>
      <c r="C601" s="77" t="s">
        <v>537</v>
      </c>
      <c r="D601" s="77" t="s">
        <v>548</v>
      </c>
      <c r="E601" s="77" t="s">
        <v>425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387</v>
      </c>
      <c r="C602" s="77" t="s">
        <v>537</v>
      </c>
      <c r="D602" s="77" t="s">
        <v>548</v>
      </c>
      <c r="E602" s="77" t="s">
        <v>425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387</v>
      </c>
      <c r="C603" s="77" t="s">
        <v>537</v>
      </c>
      <c r="D603" s="77" t="s">
        <v>548</v>
      </c>
      <c r="E603" s="77" t="s">
        <v>425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424</v>
      </c>
      <c r="B604" s="72" t="s">
        <v>387</v>
      </c>
      <c r="C604" s="72" t="s">
        <v>537</v>
      </c>
      <c r="D604" s="72" t="s">
        <v>548</v>
      </c>
      <c r="E604" s="70" t="s">
        <v>238</v>
      </c>
      <c r="F604" s="72"/>
      <c r="G604" s="60">
        <f>SUM(G605)</f>
        <v>5145</v>
      </c>
      <c r="H604" s="102"/>
    </row>
    <row r="605" spans="1:8" s="46" customFormat="1" ht="15.75">
      <c r="A605" s="48" t="s">
        <v>310</v>
      </c>
      <c r="B605" s="72">
        <v>113</v>
      </c>
      <c r="C605" s="72" t="s">
        <v>537</v>
      </c>
      <c r="D605" s="72" t="s">
        <v>548</v>
      </c>
      <c r="E605" s="70" t="s">
        <v>248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537</v>
      </c>
      <c r="D606" s="72" t="s">
        <v>548</v>
      </c>
      <c r="E606" s="70" t="s">
        <v>248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537</v>
      </c>
      <c r="D607" s="72" t="s">
        <v>548</v>
      </c>
      <c r="E607" s="70" t="s">
        <v>248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307</v>
      </c>
      <c r="B608" s="72">
        <v>113</v>
      </c>
      <c r="C608" s="72" t="s">
        <v>537</v>
      </c>
      <c r="D608" s="72" t="s">
        <v>548</v>
      </c>
      <c r="E608" s="70" t="s">
        <v>308</v>
      </c>
      <c r="F608" s="70"/>
      <c r="G608" s="60">
        <f>SUM(G610)</f>
        <v>10252.4</v>
      </c>
      <c r="H608" s="102"/>
    </row>
    <row r="609" spans="1:8" s="46" customFormat="1" ht="38.25">
      <c r="A609" s="47" t="s">
        <v>211</v>
      </c>
      <c r="B609" s="72">
        <v>113</v>
      </c>
      <c r="C609" s="72" t="s">
        <v>537</v>
      </c>
      <c r="D609" s="72" t="s">
        <v>548</v>
      </c>
      <c r="E609" s="70" t="s">
        <v>235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537</v>
      </c>
      <c r="D610" s="72" t="s">
        <v>548</v>
      </c>
      <c r="E610" s="70" t="s">
        <v>235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537</v>
      </c>
      <c r="D611" s="72" t="s">
        <v>548</v>
      </c>
      <c r="E611" s="70" t="s">
        <v>235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395</v>
      </c>
      <c r="B612" s="72" t="s">
        <v>387</v>
      </c>
      <c r="C612" s="72" t="s">
        <v>537</v>
      </c>
      <c r="D612" s="72" t="s">
        <v>548</v>
      </c>
      <c r="E612" s="70" t="s">
        <v>236</v>
      </c>
      <c r="F612" s="72"/>
      <c r="G612" s="60">
        <f>SUM(G613)</f>
        <v>340</v>
      </c>
      <c r="H612" s="102"/>
    </row>
    <row r="613" spans="1:8" s="46" customFormat="1" ht="25.5">
      <c r="A613" s="48" t="s">
        <v>224</v>
      </c>
      <c r="B613" s="72">
        <v>113</v>
      </c>
      <c r="C613" s="72" t="s">
        <v>537</v>
      </c>
      <c r="D613" s="72" t="s">
        <v>548</v>
      </c>
      <c r="E613" s="70" t="s">
        <v>239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537</v>
      </c>
      <c r="D614" s="72" t="s">
        <v>548</v>
      </c>
      <c r="E614" s="70" t="s">
        <v>239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537</v>
      </c>
      <c r="D615" s="72" t="s">
        <v>548</v>
      </c>
      <c r="E615" s="70" t="s">
        <v>239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387</v>
      </c>
      <c r="C616" s="72" t="s">
        <v>537</v>
      </c>
      <c r="D616" s="72" t="s">
        <v>548</v>
      </c>
      <c r="E616" s="70" t="s">
        <v>331</v>
      </c>
      <c r="F616" s="72"/>
      <c r="G616" s="60">
        <f>SUM(G617)</f>
        <v>1000</v>
      </c>
      <c r="H616" s="102"/>
    </row>
    <row r="617" spans="1:8" s="46" customFormat="1" ht="15.75">
      <c r="A617" s="48" t="s">
        <v>310</v>
      </c>
      <c r="B617" s="72" t="s">
        <v>387</v>
      </c>
      <c r="C617" s="72" t="s">
        <v>537</v>
      </c>
      <c r="D617" s="72" t="s">
        <v>548</v>
      </c>
      <c r="E617" s="70" t="s">
        <v>330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537</v>
      </c>
      <c r="D618" s="72" t="s">
        <v>548</v>
      </c>
      <c r="E618" s="70" t="s">
        <v>330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537</v>
      </c>
      <c r="D619" s="72" t="s">
        <v>548</v>
      </c>
      <c r="E619" s="70" t="s">
        <v>330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387</v>
      </c>
      <c r="C620" s="72" t="s">
        <v>537</v>
      </c>
      <c r="D620" s="72" t="s">
        <v>548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387</v>
      </c>
      <c r="C621" s="72" t="s">
        <v>537</v>
      </c>
      <c r="D621" s="72" t="s">
        <v>548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387</v>
      </c>
      <c r="C622" s="72" t="s">
        <v>537</v>
      </c>
      <c r="D622" s="72" t="s">
        <v>548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387</v>
      </c>
      <c r="C623" s="72" t="s">
        <v>537</v>
      </c>
      <c r="D623" s="72" t="s">
        <v>548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387</v>
      </c>
      <c r="C624" s="72" t="s">
        <v>537</v>
      </c>
      <c r="D624" s="72" t="s">
        <v>548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387</v>
      </c>
      <c r="C625" s="72" t="s">
        <v>537</v>
      </c>
      <c r="D625" s="72" t="s">
        <v>548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387</v>
      </c>
      <c r="C626" s="72" t="s">
        <v>537</v>
      </c>
      <c r="D626" s="72" t="s">
        <v>548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387</v>
      </c>
      <c r="C627" s="72" t="s">
        <v>537</v>
      </c>
      <c r="D627" s="72" t="s">
        <v>548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387</v>
      </c>
      <c r="C628" s="72" t="s">
        <v>537</v>
      </c>
      <c r="D628" s="72" t="s">
        <v>548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387</v>
      </c>
      <c r="C629" s="72" t="s">
        <v>537</v>
      </c>
      <c r="D629" s="72" t="s">
        <v>548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529</v>
      </c>
      <c r="B630" s="72">
        <v>113</v>
      </c>
      <c r="C630" s="72" t="s">
        <v>537</v>
      </c>
      <c r="D630" s="72" t="s">
        <v>537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387</v>
      </c>
      <c r="C631" s="72" t="s">
        <v>537</v>
      </c>
      <c r="D631" s="72" t="s">
        <v>537</v>
      </c>
      <c r="E631" s="70" t="s">
        <v>170</v>
      </c>
      <c r="F631" s="72"/>
      <c r="G631" s="60">
        <f>SUM(G632)</f>
        <v>259.6</v>
      </c>
      <c r="H631" s="102"/>
    </row>
    <row r="632" spans="1:8" ht="25.5">
      <c r="A632" s="47" t="s">
        <v>294</v>
      </c>
      <c r="B632" s="72" t="s">
        <v>387</v>
      </c>
      <c r="C632" s="72" t="s">
        <v>537</v>
      </c>
      <c r="D632" s="72" t="s">
        <v>537</v>
      </c>
      <c r="E632" s="70" t="s">
        <v>295</v>
      </c>
      <c r="F632" s="70"/>
      <c r="G632" s="60">
        <f>SUM(G633)</f>
        <v>259.6</v>
      </c>
      <c r="H632" s="102"/>
    </row>
    <row r="633" spans="1:8" ht="38.25">
      <c r="A633" s="47" t="s">
        <v>460</v>
      </c>
      <c r="B633" s="72" t="s">
        <v>387</v>
      </c>
      <c r="C633" s="72" t="s">
        <v>537</v>
      </c>
      <c r="D633" s="72" t="s">
        <v>537</v>
      </c>
      <c r="E633" s="70" t="s">
        <v>461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387</v>
      </c>
      <c r="C634" s="72" t="s">
        <v>537</v>
      </c>
      <c r="D634" s="72" t="s">
        <v>537</v>
      </c>
      <c r="E634" s="70" t="s">
        <v>461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387</v>
      </c>
      <c r="C635" s="72" t="s">
        <v>537</v>
      </c>
      <c r="D635" s="72" t="s">
        <v>537</v>
      </c>
      <c r="E635" s="70" t="s">
        <v>461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537</v>
      </c>
      <c r="D636" s="72" t="s">
        <v>537</v>
      </c>
      <c r="E636" s="70" t="s">
        <v>229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537</v>
      </c>
      <c r="D637" s="72" t="s">
        <v>537</v>
      </c>
      <c r="E637" s="70" t="s">
        <v>233</v>
      </c>
      <c r="F637" s="72"/>
      <c r="G637" s="60">
        <f>SUM(G638)</f>
        <v>1969</v>
      </c>
      <c r="H637" s="102"/>
    </row>
    <row r="638" spans="1:8" ht="25.5">
      <c r="A638" s="48" t="s">
        <v>395</v>
      </c>
      <c r="B638" s="72">
        <v>113</v>
      </c>
      <c r="C638" s="72" t="s">
        <v>537</v>
      </c>
      <c r="D638" s="72" t="s">
        <v>537</v>
      </c>
      <c r="E638" s="70" t="s">
        <v>236</v>
      </c>
      <c r="F638" s="72"/>
      <c r="G638" s="60">
        <f>SUM(G639)</f>
        <v>1969</v>
      </c>
      <c r="H638" s="102"/>
    </row>
    <row r="639" spans="1:8" ht="25.5">
      <c r="A639" s="48" t="s">
        <v>241</v>
      </c>
      <c r="B639" s="72">
        <v>113</v>
      </c>
      <c r="C639" s="72" t="s">
        <v>537</v>
      </c>
      <c r="D639" s="72" t="s">
        <v>537</v>
      </c>
      <c r="E639" s="70" t="s">
        <v>242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537</v>
      </c>
      <c r="D640" s="72" t="s">
        <v>537</v>
      </c>
      <c r="E640" s="70" t="s">
        <v>242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387</v>
      </c>
      <c r="C641" s="72" t="s">
        <v>537</v>
      </c>
      <c r="D641" s="72" t="s">
        <v>537</v>
      </c>
      <c r="E641" s="70" t="s">
        <v>242</v>
      </c>
      <c r="F641" s="72" t="s">
        <v>32</v>
      </c>
      <c r="G641" s="60">
        <v>1969</v>
      </c>
      <c r="H641" s="102"/>
    </row>
    <row r="642" spans="1:8" ht="15.75">
      <c r="A642" s="47" t="s">
        <v>530</v>
      </c>
      <c r="B642" s="72">
        <v>113</v>
      </c>
      <c r="C642" s="72" t="s">
        <v>537</v>
      </c>
      <c r="D642" s="72" t="s">
        <v>547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387</v>
      </c>
      <c r="C643" s="72" t="s">
        <v>537</v>
      </c>
      <c r="D643" s="72" t="s">
        <v>547</v>
      </c>
      <c r="E643" s="72" t="s">
        <v>180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387</v>
      </c>
      <c r="C644" s="72" t="s">
        <v>537</v>
      </c>
      <c r="D644" s="72" t="s">
        <v>547</v>
      </c>
      <c r="E644" s="72" t="s">
        <v>165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387</v>
      </c>
      <c r="C645" s="72" t="s">
        <v>537</v>
      </c>
      <c r="D645" s="72" t="s">
        <v>547</v>
      </c>
      <c r="E645" s="72" t="s">
        <v>250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387</v>
      </c>
      <c r="C646" s="72" t="s">
        <v>537</v>
      </c>
      <c r="D646" s="72" t="s">
        <v>547</v>
      </c>
      <c r="E646" s="72" t="s">
        <v>250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387</v>
      </c>
      <c r="C647" s="72" t="s">
        <v>537</v>
      </c>
      <c r="D647" s="72" t="s">
        <v>547</v>
      </c>
      <c r="E647" s="72" t="s">
        <v>250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387</v>
      </c>
      <c r="C648" s="72" t="s">
        <v>537</v>
      </c>
      <c r="D648" s="72" t="s">
        <v>547</v>
      </c>
      <c r="E648" s="72" t="s">
        <v>250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387</v>
      </c>
      <c r="C649" s="72" t="s">
        <v>537</v>
      </c>
      <c r="D649" s="72" t="s">
        <v>547</v>
      </c>
      <c r="E649" s="72" t="s">
        <v>250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387</v>
      </c>
      <c r="C650" s="72" t="s">
        <v>537</v>
      </c>
      <c r="D650" s="72" t="s">
        <v>547</v>
      </c>
      <c r="E650" s="72" t="s">
        <v>249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387</v>
      </c>
      <c r="C651" s="72" t="s">
        <v>537</v>
      </c>
      <c r="D651" s="72" t="s">
        <v>547</v>
      </c>
      <c r="E651" s="72" t="s">
        <v>249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387</v>
      </c>
      <c r="C652" s="72" t="s">
        <v>537</v>
      </c>
      <c r="D652" s="72" t="s">
        <v>547</v>
      </c>
      <c r="E652" s="72" t="s">
        <v>249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387</v>
      </c>
      <c r="C653" s="72" t="s">
        <v>537</v>
      </c>
      <c r="D653" s="72" t="s">
        <v>547</v>
      </c>
      <c r="E653" s="72" t="s">
        <v>249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387</v>
      </c>
      <c r="C654" s="72" t="s">
        <v>537</v>
      </c>
      <c r="D654" s="72" t="s">
        <v>547</v>
      </c>
      <c r="E654" s="72" t="s">
        <v>249</v>
      </c>
      <c r="F654" s="72" t="s">
        <v>80</v>
      </c>
      <c r="G654" s="61">
        <v>61.3</v>
      </c>
      <c r="H654" s="103"/>
    </row>
    <row r="655" spans="1:8" ht="15.75">
      <c r="A655" s="48" t="s">
        <v>526</v>
      </c>
      <c r="B655" s="70" t="s">
        <v>387</v>
      </c>
      <c r="C655" s="70" t="s">
        <v>537</v>
      </c>
      <c r="D655" s="70" t="s">
        <v>547</v>
      </c>
      <c r="E655" s="70" t="s">
        <v>158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387</v>
      </c>
      <c r="C656" s="70" t="s">
        <v>537</v>
      </c>
      <c r="D656" s="70" t="s">
        <v>547</v>
      </c>
      <c r="E656" s="70" t="s">
        <v>159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387</v>
      </c>
      <c r="C657" s="70" t="s">
        <v>537</v>
      </c>
      <c r="D657" s="70" t="s">
        <v>547</v>
      </c>
      <c r="E657" s="70" t="s">
        <v>161</v>
      </c>
      <c r="F657" s="70"/>
      <c r="G657" s="61">
        <f>G658</f>
        <v>1506.1</v>
      </c>
      <c r="H657" s="103"/>
    </row>
    <row r="658" spans="1:8" ht="25.5">
      <c r="A658" s="48" t="s">
        <v>385</v>
      </c>
      <c r="B658" s="70" t="s">
        <v>387</v>
      </c>
      <c r="C658" s="70" t="s">
        <v>537</v>
      </c>
      <c r="D658" s="70" t="s">
        <v>547</v>
      </c>
      <c r="E658" s="70" t="s">
        <v>162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387</v>
      </c>
      <c r="C659" s="70" t="s">
        <v>537</v>
      </c>
      <c r="D659" s="70" t="s">
        <v>547</v>
      </c>
      <c r="E659" s="70" t="s">
        <v>162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387</v>
      </c>
      <c r="C660" s="70" t="s">
        <v>537</v>
      </c>
      <c r="D660" s="70" t="s">
        <v>547</v>
      </c>
      <c r="E660" s="70" t="s">
        <v>162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387</v>
      </c>
      <c r="C661" s="70" t="s">
        <v>537</v>
      </c>
      <c r="D661" s="70" t="s">
        <v>547</v>
      </c>
      <c r="E661" s="70" t="s">
        <v>162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387</v>
      </c>
      <c r="C662" s="70" t="s">
        <v>537</v>
      </c>
      <c r="D662" s="70" t="s">
        <v>547</v>
      </c>
      <c r="E662" s="70" t="s">
        <v>162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387</v>
      </c>
      <c r="C663" s="70" t="s">
        <v>537</v>
      </c>
      <c r="D663" s="70" t="s">
        <v>547</v>
      </c>
      <c r="E663" s="70" t="s">
        <v>162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387</v>
      </c>
      <c r="C664" s="70" t="s">
        <v>537</v>
      </c>
      <c r="D664" s="70" t="s">
        <v>547</v>
      </c>
      <c r="E664" s="70" t="s">
        <v>162</v>
      </c>
      <c r="F664" s="70" t="s">
        <v>85</v>
      </c>
      <c r="G664" s="60">
        <v>0.1</v>
      </c>
      <c r="H664" s="102"/>
    </row>
    <row r="665" spans="1:8" ht="25.5">
      <c r="A665" s="48" t="s">
        <v>149</v>
      </c>
      <c r="B665" s="70" t="s">
        <v>387</v>
      </c>
      <c r="C665" s="70" t="s">
        <v>537</v>
      </c>
      <c r="D665" s="70" t="s">
        <v>547</v>
      </c>
      <c r="E665" s="70" t="s">
        <v>173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387</v>
      </c>
      <c r="C666" s="70" t="s">
        <v>537</v>
      </c>
      <c r="D666" s="70" t="s">
        <v>547</v>
      </c>
      <c r="E666" s="70" t="s">
        <v>174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387</v>
      </c>
      <c r="C667" s="70" t="s">
        <v>537</v>
      </c>
      <c r="D667" s="70" t="s">
        <v>547</v>
      </c>
      <c r="E667" s="70" t="s">
        <v>174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387</v>
      </c>
      <c r="C668" s="70" t="s">
        <v>537</v>
      </c>
      <c r="D668" s="70" t="s">
        <v>547</v>
      </c>
      <c r="E668" s="70" t="s">
        <v>174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387</v>
      </c>
      <c r="C669" s="70" t="s">
        <v>537</v>
      </c>
      <c r="D669" s="70" t="s">
        <v>547</v>
      </c>
      <c r="E669" s="70" t="s">
        <v>174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387</v>
      </c>
      <c r="C670" s="70" t="s">
        <v>537</v>
      </c>
      <c r="D670" s="70" t="s">
        <v>547</v>
      </c>
      <c r="E670" s="70" t="s">
        <v>174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387</v>
      </c>
      <c r="C671" s="70" t="s">
        <v>537</v>
      </c>
      <c r="D671" s="70" t="s">
        <v>547</v>
      </c>
      <c r="E671" s="70" t="s">
        <v>174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387</v>
      </c>
      <c r="C672" s="70" t="s">
        <v>537</v>
      </c>
      <c r="D672" s="70" t="s">
        <v>547</v>
      </c>
      <c r="E672" s="70" t="s">
        <v>174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387</v>
      </c>
      <c r="C673" s="70" t="s">
        <v>537</v>
      </c>
      <c r="D673" s="70" t="s">
        <v>547</v>
      </c>
      <c r="E673" s="70" t="s">
        <v>175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387</v>
      </c>
      <c r="C674" s="70" t="s">
        <v>537</v>
      </c>
      <c r="D674" s="70" t="s">
        <v>547</v>
      </c>
      <c r="E674" s="70" t="s">
        <v>175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387</v>
      </c>
      <c r="C675" s="70" t="s">
        <v>537</v>
      </c>
      <c r="D675" s="70" t="s">
        <v>547</v>
      </c>
      <c r="E675" s="70" t="s">
        <v>175</v>
      </c>
      <c r="F675" s="70" t="s">
        <v>85</v>
      </c>
      <c r="G675" s="60">
        <v>27.6</v>
      </c>
      <c r="H675" s="102"/>
    </row>
    <row r="676" spans="1:8" ht="25.5">
      <c r="A676" s="48" t="s">
        <v>329</v>
      </c>
      <c r="B676" s="70" t="s">
        <v>387</v>
      </c>
      <c r="C676" s="70" t="s">
        <v>537</v>
      </c>
      <c r="D676" s="70" t="s">
        <v>547</v>
      </c>
      <c r="E676" s="70" t="s">
        <v>503</v>
      </c>
      <c r="F676" s="70"/>
      <c r="G676" s="74">
        <f>G677</f>
        <v>144</v>
      </c>
      <c r="H676" s="105"/>
    </row>
    <row r="677" spans="1:8" ht="38.25">
      <c r="A677" s="48" t="s">
        <v>342</v>
      </c>
      <c r="B677" s="70" t="s">
        <v>387</v>
      </c>
      <c r="C677" s="70" t="s">
        <v>537</v>
      </c>
      <c r="D677" s="70" t="s">
        <v>547</v>
      </c>
      <c r="E677" s="70" t="s">
        <v>516</v>
      </c>
      <c r="F677" s="70"/>
      <c r="G677" s="74">
        <f>G678</f>
        <v>144</v>
      </c>
      <c r="H677" s="105"/>
    </row>
    <row r="678" spans="1:8" ht="15.75">
      <c r="A678" s="48" t="s">
        <v>310</v>
      </c>
      <c r="B678" s="70" t="s">
        <v>387</v>
      </c>
      <c r="C678" s="70" t="s">
        <v>537</v>
      </c>
      <c r="D678" s="70" t="s">
        <v>547</v>
      </c>
      <c r="E678" s="70" t="s">
        <v>517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387</v>
      </c>
      <c r="C679" s="70" t="s">
        <v>537</v>
      </c>
      <c r="D679" s="70" t="s">
        <v>547</v>
      </c>
      <c r="E679" s="70" t="s">
        <v>517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387</v>
      </c>
      <c r="C680" s="70" t="s">
        <v>537</v>
      </c>
      <c r="D680" s="70" t="s">
        <v>547</v>
      </c>
      <c r="E680" s="70" t="s">
        <v>517</v>
      </c>
      <c r="F680" s="70" t="s">
        <v>80</v>
      </c>
      <c r="G680" s="74">
        <v>144</v>
      </c>
      <c r="H680" s="105"/>
    </row>
    <row r="681" spans="1:8" ht="15.75">
      <c r="A681" s="47" t="s">
        <v>532</v>
      </c>
      <c r="B681" s="72" t="s">
        <v>387</v>
      </c>
      <c r="C681" s="72" t="s">
        <v>551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541</v>
      </c>
      <c r="B682" s="72" t="s">
        <v>387</v>
      </c>
      <c r="C682" s="72" t="s">
        <v>551</v>
      </c>
      <c r="D682" s="72" t="s">
        <v>539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387</v>
      </c>
      <c r="C683" s="72" t="s">
        <v>551</v>
      </c>
      <c r="D683" s="72" t="s">
        <v>539</v>
      </c>
      <c r="E683" s="70" t="s">
        <v>170</v>
      </c>
      <c r="F683" s="70"/>
      <c r="G683" s="61">
        <f>G684</f>
        <v>90.2</v>
      </c>
      <c r="H683" s="103"/>
    </row>
    <row r="684" spans="1:8" ht="25.5">
      <c r="A684" s="47" t="s">
        <v>399</v>
      </c>
      <c r="B684" s="72" t="s">
        <v>387</v>
      </c>
      <c r="C684" s="72" t="s">
        <v>551</v>
      </c>
      <c r="D684" s="72" t="s">
        <v>539</v>
      </c>
      <c r="E684" s="70" t="s">
        <v>295</v>
      </c>
      <c r="F684" s="70"/>
      <c r="G684" s="61">
        <f>G685</f>
        <v>90.2</v>
      </c>
      <c r="H684" s="103"/>
    </row>
    <row r="685" spans="1:8" ht="38.25">
      <c r="A685" s="47" t="s">
        <v>460</v>
      </c>
      <c r="B685" s="72" t="s">
        <v>387</v>
      </c>
      <c r="C685" s="72" t="s">
        <v>551</v>
      </c>
      <c r="D685" s="72" t="s">
        <v>539</v>
      </c>
      <c r="E685" s="70" t="s">
        <v>461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387</v>
      </c>
      <c r="C686" s="72" t="s">
        <v>551</v>
      </c>
      <c r="D686" s="72" t="s">
        <v>539</v>
      </c>
      <c r="E686" s="70" t="s">
        <v>461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387</v>
      </c>
      <c r="C687" s="72" t="s">
        <v>551</v>
      </c>
      <c r="D687" s="72" t="s">
        <v>539</v>
      </c>
      <c r="E687" s="70" t="s">
        <v>461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387</v>
      </c>
      <c r="C688" s="72" t="s">
        <v>551</v>
      </c>
      <c r="D688" s="72" t="s">
        <v>539</v>
      </c>
      <c r="E688" s="72" t="s">
        <v>229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387</v>
      </c>
      <c r="C689" s="72" t="s">
        <v>551</v>
      </c>
      <c r="D689" s="72" t="s">
        <v>539</v>
      </c>
      <c r="E689" s="72" t="s">
        <v>230</v>
      </c>
      <c r="F689" s="72"/>
      <c r="G689" s="61">
        <f>SUM(G690)</f>
        <v>280</v>
      </c>
      <c r="H689" s="103"/>
    </row>
    <row r="690" spans="1:8" ht="63.75">
      <c r="A690" s="48" t="s">
        <v>305</v>
      </c>
      <c r="B690" s="72" t="s">
        <v>387</v>
      </c>
      <c r="C690" s="72" t="s">
        <v>551</v>
      </c>
      <c r="D690" s="72" t="s">
        <v>539</v>
      </c>
      <c r="E690" s="72" t="s">
        <v>252</v>
      </c>
      <c r="F690" s="72"/>
      <c r="G690" s="61">
        <f>SUM(G691)</f>
        <v>280</v>
      </c>
      <c r="H690" s="103"/>
    </row>
    <row r="691" spans="1:8" ht="15.75">
      <c r="A691" s="48" t="s">
        <v>310</v>
      </c>
      <c r="B691" s="72" t="s">
        <v>387</v>
      </c>
      <c r="C691" s="72" t="s">
        <v>551</v>
      </c>
      <c r="D691" s="72" t="s">
        <v>539</v>
      </c>
      <c r="E691" s="72" t="s">
        <v>311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387</v>
      </c>
      <c r="C692" s="72" t="s">
        <v>551</v>
      </c>
      <c r="D692" s="72" t="s">
        <v>539</v>
      </c>
      <c r="E692" s="72" t="s">
        <v>311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387</v>
      </c>
      <c r="C693" s="72" t="s">
        <v>551</v>
      </c>
      <c r="D693" s="72" t="s">
        <v>539</v>
      </c>
      <c r="E693" s="72" t="s">
        <v>311</v>
      </c>
      <c r="F693" s="72" t="s">
        <v>92</v>
      </c>
      <c r="G693" s="61">
        <v>280</v>
      </c>
      <c r="H693" s="103"/>
    </row>
    <row r="694" spans="1:8" ht="15.75">
      <c r="A694" s="49" t="s">
        <v>555</v>
      </c>
      <c r="B694" s="72" t="s">
        <v>387</v>
      </c>
      <c r="C694" s="72" t="s">
        <v>551</v>
      </c>
      <c r="D694" s="72" t="s">
        <v>536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387</v>
      </c>
      <c r="C695" s="72" t="s">
        <v>551</v>
      </c>
      <c r="D695" s="72" t="s">
        <v>536</v>
      </c>
      <c r="E695" s="72" t="s">
        <v>229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387</v>
      </c>
      <c r="C696" s="72" t="s">
        <v>551</v>
      </c>
      <c r="D696" s="72" t="s">
        <v>536</v>
      </c>
      <c r="E696" s="72" t="s">
        <v>230</v>
      </c>
      <c r="F696" s="70"/>
      <c r="G696" s="61">
        <f>SUM(G698)</f>
        <v>9780.8</v>
      </c>
      <c r="H696" s="103"/>
    </row>
    <row r="697" spans="1:8" ht="25.5">
      <c r="A697" s="47" t="s">
        <v>396</v>
      </c>
      <c r="B697" s="72" t="s">
        <v>387</v>
      </c>
      <c r="C697" s="72" t="s">
        <v>551</v>
      </c>
      <c r="D697" s="72" t="s">
        <v>536</v>
      </c>
      <c r="E697" s="72" t="s">
        <v>304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387</v>
      </c>
      <c r="C698" s="70" t="s">
        <v>551</v>
      </c>
      <c r="D698" s="70" t="s">
        <v>536</v>
      </c>
      <c r="E698" s="72" t="s">
        <v>251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387</v>
      </c>
      <c r="C699" s="70" t="s">
        <v>551</v>
      </c>
      <c r="D699" s="70" t="s">
        <v>536</v>
      </c>
      <c r="E699" s="72" t="s">
        <v>251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387</v>
      </c>
      <c r="C700" s="70" t="s">
        <v>551</v>
      </c>
      <c r="D700" s="70" t="s">
        <v>536</v>
      </c>
      <c r="E700" s="72" t="s">
        <v>251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397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545</v>
      </c>
      <c r="B702" s="72">
        <v>114</v>
      </c>
      <c r="C702" s="72" t="s">
        <v>537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528</v>
      </c>
      <c r="B703" s="72">
        <v>114</v>
      </c>
      <c r="C703" s="72" t="s">
        <v>537</v>
      </c>
      <c r="D703" s="72" t="s">
        <v>548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398</v>
      </c>
      <c r="C704" s="72" t="s">
        <v>537</v>
      </c>
      <c r="D704" s="72" t="s">
        <v>548</v>
      </c>
      <c r="E704" s="70" t="s">
        <v>170</v>
      </c>
      <c r="F704" s="70"/>
      <c r="G704" s="60">
        <f>SUM(G705)</f>
        <v>2040.3</v>
      </c>
      <c r="H704" s="102"/>
    </row>
    <row r="705" spans="1:8" s="46" customFormat="1" ht="25.5">
      <c r="A705" s="47" t="s">
        <v>399</v>
      </c>
      <c r="B705" s="72" t="s">
        <v>398</v>
      </c>
      <c r="C705" s="72" t="s">
        <v>537</v>
      </c>
      <c r="D705" s="72" t="s">
        <v>548</v>
      </c>
      <c r="E705" s="70" t="s">
        <v>295</v>
      </c>
      <c r="F705" s="70"/>
      <c r="G705" s="60">
        <f>SUM(G706)</f>
        <v>2040.3</v>
      </c>
      <c r="H705" s="102"/>
    </row>
    <row r="706" spans="1:8" s="46" customFormat="1" ht="38.25">
      <c r="A706" s="47" t="s">
        <v>460</v>
      </c>
      <c r="B706" s="72" t="s">
        <v>398</v>
      </c>
      <c r="C706" s="72" t="s">
        <v>537</v>
      </c>
      <c r="D706" s="72" t="s">
        <v>548</v>
      </c>
      <c r="E706" s="70" t="s">
        <v>461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398</v>
      </c>
      <c r="C707" s="72" t="s">
        <v>537</v>
      </c>
      <c r="D707" s="72" t="s">
        <v>548</v>
      </c>
      <c r="E707" s="70" t="s">
        <v>461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398</v>
      </c>
      <c r="C708" s="72" t="s">
        <v>537</v>
      </c>
      <c r="D708" s="72" t="s">
        <v>548</v>
      </c>
      <c r="E708" s="70" t="s">
        <v>461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537</v>
      </c>
      <c r="D709" s="72" t="s">
        <v>548</v>
      </c>
      <c r="E709" s="70" t="s">
        <v>215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537</v>
      </c>
      <c r="D710" s="72" t="s">
        <v>548</v>
      </c>
      <c r="E710" s="70" t="s">
        <v>216</v>
      </c>
      <c r="F710" s="70"/>
      <c r="G710" s="60">
        <f>SUM(G711)</f>
        <v>21659.6</v>
      </c>
      <c r="H710" s="102"/>
    </row>
    <row r="711" spans="1:8" s="46" customFormat="1" ht="25.5">
      <c r="A711" s="47" t="s">
        <v>307</v>
      </c>
      <c r="B711" s="72">
        <v>114</v>
      </c>
      <c r="C711" s="72" t="s">
        <v>537</v>
      </c>
      <c r="D711" s="72" t="s">
        <v>548</v>
      </c>
      <c r="E711" s="70" t="s">
        <v>426</v>
      </c>
      <c r="F711" s="70"/>
      <c r="G711" s="60">
        <f>SUM(G712)</f>
        <v>21659.6</v>
      </c>
      <c r="H711" s="102"/>
    </row>
    <row r="712" spans="1:8" s="46" customFormat="1" ht="38.25">
      <c r="A712" s="47" t="s">
        <v>211</v>
      </c>
      <c r="B712" s="72">
        <v>114</v>
      </c>
      <c r="C712" s="72" t="s">
        <v>537</v>
      </c>
      <c r="D712" s="72" t="s">
        <v>548</v>
      </c>
      <c r="E712" s="70" t="s">
        <v>217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537</v>
      </c>
      <c r="D713" s="72" t="s">
        <v>548</v>
      </c>
      <c r="E713" s="70" t="s">
        <v>217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537</v>
      </c>
      <c r="D714" s="72" t="s">
        <v>548</v>
      </c>
      <c r="E714" s="70" t="s">
        <v>217</v>
      </c>
      <c r="F714" s="72" t="s">
        <v>32</v>
      </c>
      <c r="G714" s="60">
        <v>21659.6</v>
      </c>
      <c r="H714" s="102"/>
    </row>
    <row r="715" spans="1:8" ht="15.75">
      <c r="A715" s="47" t="s">
        <v>571</v>
      </c>
      <c r="B715" s="72">
        <v>114</v>
      </c>
      <c r="C715" s="72" t="s">
        <v>540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531</v>
      </c>
      <c r="B716" s="72">
        <v>114</v>
      </c>
      <c r="C716" s="72" t="s">
        <v>540</v>
      </c>
      <c r="D716" s="72" t="s">
        <v>535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398</v>
      </c>
      <c r="C717" s="72" t="s">
        <v>540</v>
      </c>
      <c r="D717" s="72" t="s">
        <v>535</v>
      </c>
      <c r="E717" s="70" t="s">
        <v>170</v>
      </c>
      <c r="F717" s="72"/>
      <c r="G717" s="60">
        <f>SUM(G718)</f>
        <v>1887.3</v>
      </c>
      <c r="H717" s="102"/>
    </row>
    <row r="718" spans="1:8" ht="25.5">
      <c r="A718" s="47" t="s">
        <v>399</v>
      </c>
      <c r="B718" s="72" t="s">
        <v>398</v>
      </c>
      <c r="C718" s="72" t="s">
        <v>540</v>
      </c>
      <c r="D718" s="72" t="s">
        <v>535</v>
      </c>
      <c r="E718" s="70" t="s">
        <v>295</v>
      </c>
      <c r="F718" s="72"/>
      <c r="G718" s="60">
        <f>SUM(G719)</f>
        <v>1887.3</v>
      </c>
      <c r="H718" s="102"/>
    </row>
    <row r="719" spans="1:8" ht="38.25">
      <c r="A719" s="47" t="s">
        <v>460</v>
      </c>
      <c r="B719" s="72" t="s">
        <v>398</v>
      </c>
      <c r="C719" s="72" t="s">
        <v>540</v>
      </c>
      <c r="D719" s="72" t="s">
        <v>535</v>
      </c>
      <c r="E719" s="70" t="s">
        <v>461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398</v>
      </c>
      <c r="C720" s="72" t="s">
        <v>540</v>
      </c>
      <c r="D720" s="72" t="s">
        <v>535</v>
      </c>
      <c r="E720" s="70" t="s">
        <v>461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398</v>
      </c>
      <c r="C721" s="72" t="s">
        <v>540</v>
      </c>
      <c r="D721" s="72" t="s">
        <v>535</v>
      </c>
      <c r="E721" s="70" t="s">
        <v>461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540</v>
      </c>
      <c r="D722" s="72" t="s">
        <v>535</v>
      </c>
      <c r="E722" s="70" t="s">
        <v>215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540</v>
      </c>
      <c r="D723" s="72" t="s">
        <v>535</v>
      </c>
      <c r="E723" s="70" t="s">
        <v>218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431</v>
      </c>
      <c r="B724" s="72">
        <v>114</v>
      </c>
      <c r="C724" s="72" t="s">
        <v>540</v>
      </c>
      <c r="D724" s="72" t="s">
        <v>535</v>
      </c>
      <c r="E724" s="70" t="s">
        <v>432</v>
      </c>
      <c r="F724" s="70"/>
      <c r="G724" s="60">
        <f>SUM(G725)</f>
        <v>5204.2</v>
      </c>
      <c r="H724" s="102"/>
    </row>
    <row r="725" spans="1:8" ht="38.25">
      <c r="A725" s="47" t="s">
        <v>253</v>
      </c>
      <c r="B725" s="72">
        <v>114</v>
      </c>
      <c r="C725" s="72" t="s">
        <v>540</v>
      </c>
      <c r="D725" s="72" t="s">
        <v>535</v>
      </c>
      <c r="E725" s="70" t="s">
        <v>219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540</v>
      </c>
      <c r="D726" s="72" t="s">
        <v>535</v>
      </c>
      <c r="E726" s="70" t="s">
        <v>219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540</v>
      </c>
      <c r="D727" s="72" t="s">
        <v>535</v>
      </c>
      <c r="E727" s="70" t="s">
        <v>219</v>
      </c>
      <c r="F727" s="72" t="s">
        <v>32</v>
      </c>
      <c r="G727" s="60">
        <v>5204.2</v>
      </c>
      <c r="H727" s="102"/>
    </row>
    <row r="728" spans="1:8" ht="25.5">
      <c r="A728" s="48" t="s">
        <v>435</v>
      </c>
      <c r="B728" s="72">
        <v>114</v>
      </c>
      <c r="C728" s="72" t="s">
        <v>540</v>
      </c>
      <c r="D728" s="72" t="s">
        <v>535</v>
      </c>
      <c r="E728" s="70" t="s">
        <v>436</v>
      </c>
      <c r="F728" s="72"/>
      <c r="G728" s="60">
        <f>SUM(G729)</f>
        <v>650</v>
      </c>
      <c r="H728" s="102"/>
    </row>
    <row r="729" spans="1:8" ht="15.75">
      <c r="A729" s="48" t="s">
        <v>310</v>
      </c>
      <c r="B729" s="72">
        <v>114</v>
      </c>
      <c r="C729" s="72" t="s">
        <v>540</v>
      </c>
      <c r="D729" s="72" t="s">
        <v>535</v>
      </c>
      <c r="E729" s="70" t="s">
        <v>255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540</v>
      </c>
      <c r="D730" s="72" t="s">
        <v>535</v>
      </c>
      <c r="E730" s="70" t="s">
        <v>255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540</v>
      </c>
      <c r="D731" s="72" t="s">
        <v>535</v>
      </c>
      <c r="E731" s="70" t="s">
        <v>255</v>
      </c>
      <c r="F731" s="72" t="s">
        <v>32</v>
      </c>
      <c r="G731" s="60">
        <v>650</v>
      </c>
      <c r="H731" s="102"/>
    </row>
    <row r="732" spans="1:8" ht="51">
      <c r="A732" s="47" t="s">
        <v>438</v>
      </c>
      <c r="B732" s="72">
        <v>114</v>
      </c>
      <c r="C732" s="72" t="s">
        <v>540</v>
      </c>
      <c r="D732" s="72" t="s">
        <v>535</v>
      </c>
      <c r="E732" s="70" t="s">
        <v>437</v>
      </c>
      <c r="F732" s="72"/>
      <c r="G732" s="60">
        <f>SUM(G733+G736)</f>
        <v>9814.8</v>
      </c>
      <c r="H732" s="102"/>
    </row>
    <row r="733" spans="1:8" ht="38.25">
      <c r="A733" s="47" t="s">
        <v>253</v>
      </c>
      <c r="B733" s="72">
        <v>114</v>
      </c>
      <c r="C733" s="72" t="s">
        <v>540</v>
      </c>
      <c r="D733" s="72" t="s">
        <v>535</v>
      </c>
      <c r="E733" s="70" t="s">
        <v>220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540</v>
      </c>
      <c r="D734" s="72" t="s">
        <v>535</v>
      </c>
      <c r="E734" s="70" t="s">
        <v>220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540</v>
      </c>
      <c r="D735" s="72" t="s">
        <v>535</v>
      </c>
      <c r="E735" s="70" t="s">
        <v>220</v>
      </c>
      <c r="F735" s="72" t="s">
        <v>32</v>
      </c>
      <c r="G735" s="60">
        <v>9740.4</v>
      </c>
      <c r="H735" s="102"/>
    </row>
    <row r="736" spans="1:8" ht="63.75">
      <c r="A736" s="49" t="s">
        <v>155</v>
      </c>
      <c r="B736" s="70" t="s">
        <v>398</v>
      </c>
      <c r="C736" s="70" t="s">
        <v>540</v>
      </c>
      <c r="D736" s="70" t="s">
        <v>535</v>
      </c>
      <c r="E736" s="70" t="s">
        <v>439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398</v>
      </c>
      <c r="C737" s="70" t="s">
        <v>540</v>
      </c>
      <c r="D737" s="70" t="s">
        <v>535</v>
      </c>
      <c r="E737" s="70" t="s">
        <v>439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398</v>
      </c>
      <c r="C738" s="70" t="s">
        <v>540</v>
      </c>
      <c r="D738" s="70" t="s">
        <v>535</v>
      </c>
      <c r="E738" s="70" t="s">
        <v>439</v>
      </c>
      <c r="F738" s="70" t="s">
        <v>32</v>
      </c>
      <c r="G738" s="60">
        <v>74.4</v>
      </c>
      <c r="H738" s="102"/>
    </row>
    <row r="739" spans="1:8" ht="25.5">
      <c r="A739" s="48" t="s">
        <v>440</v>
      </c>
      <c r="B739" s="70" t="s">
        <v>398</v>
      </c>
      <c r="C739" s="70" t="s">
        <v>540</v>
      </c>
      <c r="D739" s="70" t="s">
        <v>535</v>
      </c>
      <c r="E739" s="70" t="s">
        <v>443</v>
      </c>
      <c r="F739" s="72"/>
      <c r="G739" s="60">
        <f>SUM(G740+G743+G746)</f>
        <v>194.4</v>
      </c>
      <c r="H739" s="102"/>
    </row>
    <row r="740" spans="1:8" ht="25.5">
      <c r="A740" s="48" t="s">
        <v>400</v>
      </c>
      <c r="B740" s="70" t="s">
        <v>398</v>
      </c>
      <c r="C740" s="70" t="s">
        <v>540</v>
      </c>
      <c r="D740" s="70" t="s">
        <v>535</v>
      </c>
      <c r="E740" s="70" t="s">
        <v>401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398</v>
      </c>
      <c r="C741" s="70" t="s">
        <v>540</v>
      </c>
      <c r="D741" s="70" t="s">
        <v>535</v>
      </c>
      <c r="E741" s="70" t="s">
        <v>401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398</v>
      </c>
      <c r="C742" s="70" t="s">
        <v>540</v>
      </c>
      <c r="D742" s="70" t="s">
        <v>535</v>
      </c>
      <c r="E742" s="70" t="s">
        <v>401</v>
      </c>
      <c r="F742" s="70" t="s">
        <v>32</v>
      </c>
      <c r="G742" s="60">
        <v>10</v>
      </c>
      <c r="H742" s="102"/>
    </row>
    <row r="743" spans="1:8" ht="15.75">
      <c r="A743" s="49" t="s">
        <v>498</v>
      </c>
      <c r="B743" s="72">
        <v>114</v>
      </c>
      <c r="C743" s="72" t="s">
        <v>540</v>
      </c>
      <c r="D743" s="72" t="s">
        <v>535</v>
      </c>
      <c r="E743" s="70" t="s">
        <v>499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540</v>
      </c>
      <c r="D744" s="72" t="s">
        <v>535</v>
      </c>
      <c r="E744" s="70" t="s">
        <v>499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540</v>
      </c>
      <c r="D745" s="72" t="s">
        <v>535</v>
      </c>
      <c r="E745" s="70" t="s">
        <v>499</v>
      </c>
      <c r="F745" s="72" t="s">
        <v>32</v>
      </c>
      <c r="G745" s="60">
        <v>162.5</v>
      </c>
      <c r="H745" s="102"/>
    </row>
    <row r="746" spans="1:8" ht="38.25">
      <c r="A746" s="49" t="s">
        <v>157</v>
      </c>
      <c r="B746" s="70" t="s">
        <v>398</v>
      </c>
      <c r="C746" s="70" t="s">
        <v>540</v>
      </c>
      <c r="D746" s="70" t="s">
        <v>535</v>
      </c>
      <c r="E746" s="70" t="s">
        <v>225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398</v>
      </c>
      <c r="C747" s="70" t="s">
        <v>540</v>
      </c>
      <c r="D747" s="70" t="s">
        <v>535</v>
      </c>
      <c r="E747" s="70" t="s">
        <v>225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398</v>
      </c>
      <c r="C748" s="70" t="s">
        <v>540</v>
      </c>
      <c r="D748" s="70" t="s">
        <v>535</v>
      </c>
      <c r="E748" s="70" t="s">
        <v>225</v>
      </c>
      <c r="F748" s="70" t="s">
        <v>32</v>
      </c>
      <c r="G748" s="60">
        <v>21.9</v>
      </c>
      <c r="H748" s="102"/>
    </row>
    <row r="749" spans="1:8" ht="15.75">
      <c r="A749" s="47" t="s">
        <v>402</v>
      </c>
      <c r="B749" s="72">
        <v>114</v>
      </c>
      <c r="C749" s="72" t="s">
        <v>540</v>
      </c>
      <c r="D749" s="72" t="s">
        <v>535</v>
      </c>
      <c r="E749" s="70" t="s">
        <v>221</v>
      </c>
      <c r="F749" s="72"/>
      <c r="G749" s="60">
        <f>SUM(G751)</f>
        <v>1600.2</v>
      </c>
      <c r="H749" s="102"/>
    </row>
    <row r="750" spans="1:8" ht="38.25">
      <c r="A750" s="47" t="s">
        <v>253</v>
      </c>
      <c r="B750" s="72">
        <v>114</v>
      </c>
      <c r="C750" s="72" t="s">
        <v>540</v>
      </c>
      <c r="D750" s="72" t="s">
        <v>535</v>
      </c>
      <c r="E750" s="70" t="s">
        <v>254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540</v>
      </c>
      <c r="D751" s="72" t="s">
        <v>535</v>
      </c>
      <c r="E751" s="70" t="s">
        <v>254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540</v>
      </c>
      <c r="D752" s="72" t="s">
        <v>535</v>
      </c>
      <c r="E752" s="70" t="s">
        <v>254</v>
      </c>
      <c r="F752" s="72" t="s">
        <v>32</v>
      </c>
      <c r="G752" s="60">
        <v>1600.2</v>
      </c>
      <c r="H752" s="102"/>
    </row>
    <row r="753" spans="1:8" ht="25.5">
      <c r="A753" s="49" t="s">
        <v>373</v>
      </c>
      <c r="B753" s="70" t="s">
        <v>398</v>
      </c>
      <c r="C753" s="70" t="s">
        <v>540</v>
      </c>
      <c r="D753" s="70" t="s">
        <v>535</v>
      </c>
      <c r="E753" s="70" t="s">
        <v>222</v>
      </c>
      <c r="F753" s="70"/>
      <c r="G753" s="60">
        <f>G754</f>
        <v>7.8</v>
      </c>
      <c r="H753" s="102"/>
    </row>
    <row r="754" spans="1:8" ht="25.5">
      <c r="A754" s="49" t="s">
        <v>224</v>
      </c>
      <c r="B754" s="70" t="s">
        <v>398</v>
      </c>
      <c r="C754" s="70" t="s">
        <v>540</v>
      </c>
      <c r="D754" s="70" t="s">
        <v>535</v>
      </c>
      <c r="E754" s="70" t="s">
        <v>223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398</v>
      </c>
      <c r="C755" s="70" t="s">
        <v>540</v>
      </c>
      <c r="D755" s="70" t="s">
        <v>535</v>
      </c>
      <c r="E755" s="70" t="s">
        <v>223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398</v>
      </c>
      <c r="C756" s="70" t="s">
        <v>540</v>
      </c>
      <c r="D756" s="70" t="s">
        <v>535</v>
      </c>
      <c r="E756" s="70" t="s">
        <v>223</v>
      </c>
      <c r="F756" s="70" t="s">
        <v>32</v>
      </c>
      <c r="G756" s="60">
        <v>7.8</v>
      </c>
      <c r="H756" s="102"/>
    </row>
    <row r="757" spans="1:8" ht="15.75">
      <c r="A757" s="47" t="s">
        <v>572</v>
      </c>
      <c r="B757" s="72">
        <v>114</v>
      </c>
      <c r="C757" s="72" t="s">
        <v>540</v>
      </c>
      <c r="D757" s="72" t="s">
        <v>536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526</v>
      </c>
      <c r="B758" s="70" t="s">
        <v>398</v>
      </c>
      <c r="C758" s="70" t="s">
        <v>540</v>
      </c>
      <c r="D758" s="70" t="s">
        <v>536</v>
      </c>
      <c r="E758" s="70" t="s">
        <v>158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398</v>
      </c>
      <c r="C759" s="70" t="s">
        <v>540</v>
      </c>
      <c r="D759" s="70" t="s">
        <v>536</v>
      </c>
      <c r="E759" s="70" t="s">
        <v>159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398</v>
      </c>
      <c r="C760" s="70" t="s">
        <v>540</v>
      </c>
      <c r="D760" s="70" t="s">
        <v>536</v>
      </c>
      <c r="E760" s="70" t="s">
        <v>161</v>
      </c>
      <c r="F760" s="70"/>
      <c r="G760" s="59">
        <f>G761</f>
        <v>671.5</v>
      </c>
      <c r="H760" s="104"/>
    </row>
    <row r="761" spans="1:8" ht="25.5">
      <c r="A761" s="48" t="s">
        <v>385</v>
      </c>
      <c r="B761" s="70" t="s">
        <v>398</v>
      </c>
      <c r="C761" s="70" t="s">
        <v>540</v>
      </c>
      <c r="D761" s="70" t="s">
        <v>536</v>
      </c>
      <c r="E761" s="70" t="s">
        <v>162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398</v>
      </c>
      <c r="C762" s="70" t="s">
        <v>540</v>
      </c>
      <c r="D762" s="70" t="s">
        <v>536</v>
      </c>
      <c r="E762" s="70" t="s">
        <v>162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398</v>
      </c>
      <c r="C763" s="70" t="s">
        <v>540</v>
      </c>
      <c r="D763" s="70" t="s">
        <v>536</v>
      </c>
      <c r="E763" s="70" t="s">
        <v>162</v>
      </c>
      <c r="F763" s="70" t="s">
        <v>76</v>
      </c>
      <c r="G763" s="59">
        <v>671.5</v>
      </c>
      <c r="H763" s="104"/>
    </row>
    <row r="764" spans="1:8" ht="25.5">
      <c r="A764" s="48" t="s">
        <v>149</v>
      </c>
      <c r="B764" s="70" t="s">
        <v>398</v>
      </c>
      <c r="C764" s="70" t="s">
        <v>540</v>
      </c>
      <c r="D764" s="70" t="s">
        <v>536</v>
      </c>
      <c r="E764" s="70" t="s">
        <v>173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398</v>
      </c>
      <c r="C765" s="70" t="s">
        <v>540</v>
      </c>
      <c r="D765" s="70" t="s">
        <v>536</v>
      </c>
      <c r="E765" s="70" t="s">
        <v>174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398</v>
      </c>
      <c r="C766" s="70" t="s">
        <v>540</v>
      </c>
      <c r="D766" s="70" t="s">
        <v>536</v>
      </c>
      <c r="E766" s="70" t="s">
        <v>174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398</v>
      </c>
      <c r="C767" s="70" t="s">
        <v>540</v>
      </c>
      <c r="D767" s="70" t="s">
        <v>536</v>
      </c>
      <c r="E767" s="70" t="s">
        <v>174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398</v>
      </c>
      <c r="C768" s="70" t="s">
        <v>540</v>
      </c>
      <c r="D768" s="70" t="s">
        <v>536</v>
      </c>
      <c r="E768" s="70" t="s">
        <v>174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398</v>
      </c>
      <c r="C769" s="70" t="s">
        <v>540</v>
      </c>
      <c r="D769" s="70" t="s">
        <v>536</v>
      </c>
      <c r="E769" s="70" t="s">
        <v>174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398</v>
      </c>
      <c r="C770" s="70" t="s">
        <v>540</v>
      </c>
      <c r="D770" s="70" t="s">
        <v>536</v>
      </c>
      <c r="E770" s="70" t="s">
        <v>174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398</v>
      </c>
      <c r="C771" s="70" t="s">
        <v>540</v>
      </c>
      <c r="D771" s="70" t="s">
        <v>536</v>
      </c>
      <c r="E771" s="70" t="s">
        <v>174</v>
      </c>
      <c r="F771" s="70" t="s">
        <v>85</v>
      </c>
      <c r="G771" s="60">
        <v>0.1</v>
      </c>
      <c r="H771" s="102"/>
    </row>
    <row r="772" spans="1:8" s="113" customFormat="1" ht="15">
      <c r="A772" s="150" t="s">
        <v>534</v>
      </c>
      <c r="B772" s="151"/>
      <c r="C772" s="151"/>
      <c r="D772" s="151"/>
      <c r="E772" s="151"/>
      <c r="F772" s="151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403</v>
      </c>
      <c r="B774" s="94"/>
      <c r="C774" s="94"/>
      <c r="D774" s="94"/>
      <c r="E774" s="95"/>
      <c r="G774" s="46"/>
      <c r="H774" s="46"/>
    </row>
    <row r="775" spans="1:8" ht="18.75">
      <c r="A775" s="79" t="s">
        <v>558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46" sqref="L46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52" t="s">
        <v>692</v>
      </c>
      <c r="B1" s="152"/>
      <c r="C1" s="152"/>
      <c r="D1" s="152"/>
      <c r="E1" s="152"/>
      <c r="F1" s="152"/>
      <c r="G1" s="152"/>
      <c r="H1" s="152"/>
      <c r="I1" s="152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5" t="s">
        <v>146</v>
      </c>
      <c r="B3" s="157" t="s">
        <v>147</v>
      </c>
      <c r="C3" s="153" t="s">
        <v>693</v>
      </c>
      <c r="D3" s="153" t="s">
        <v>694</v>
      </c>
      <c r="E3" s="153" t="s">
        <v>662</v>
      </c>
      <c r="F3" s="153" t="s">
        <v>695</v>
      </c>
      <c r="G3" s="153" t="s">
        <v>696</v>
      </c>
      <c r="H3" s="153" t="s">
        <v>673</v>
      </c>
      <c r="I3" s="153" t="s">
        <v>674</v>
      </c>
      <c r="J3" s="114"/>
    </row>
    <row r="4" spans="1:10" s="4" customFormat="1" ht="36" customHeight="1">
      <c r="A4" s="156"/>
      <c r="B4" s="157"/>
      <c r="C4" s="154"/>
      <c r="D4" s="154"/>
      <c r="E4" s="154"/>
      <c r="F4" s="154"/>
      <c r="G4" s="154"/>
      <c r="H4" s="154"/>
      <c r="I4" s="154"/>
      <c r="J4" s="114"/>
    </row>
    <row r="5" spans="1:10" s="4" customFormat="1" ht="13.5" customHeight="1">
      <c r="A5" s="122">
        <v>1</v>
      </c>
      <c r="B5" s="123" t="s">
        <v>563</v>
      </c>
      <c r="C5" s="123" t="s">
        <v>599</v>
      </c>
      <c r="D5" s="123" t="s">
        <v>600</v>
      </c>
      <c r="E5" s="123" t="s">
        <v>601</v>
      </c>
      <c r="F5" s="123" t="s">
        <v>599</v>
      </c>
      <c r="G5" s="123" t="s">
        <v>600</v>
      </c>
      <c r="H5" s="123" t="s">
        <v>601</v>
      </c>
      <c r="I5" s="124">
        <v>9</v>
      </c>
      <c r="J5" s="114"/>
    </row>
    <row r="6" spans="1:9" ht="23.25" customHeight="1">
      <c r="A6" s="57" t="s">
        <v>661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679</v>
      </c>
      <c r="B7" s="116" t="s">
        <v>614</v>
      </c>
      <c r="C7" s="121">
        <v>100000</v>
      </c>
      <c r="D7" s="121">
        <v>0</v>
      </c>
      <c r="E7" s="120">
        <f>D7/C7*100</f>
        <v>0</v>
      </c>
      <c r="F7" s="121">
        <v>85000</v>
      </c>
      <c r="G7" s="121">
        <v>0</v>
      </c>
      <c r="H7" s="120">
        <f>G7/F7*100</f>
        <v>0</v>
      </c>
      <c r="I7" s="120">
        <v>0</v>
      </c>
    </row>
    <row r="8" spans="1:9" ht="43.5" customHeight="1">
      <c r="A8" s="12" t="s">
        <v>615</v>
      </c>
      <c r="B8" s="82" t="s">
        <v>616</v>
      </c>
      <c r="C8" s="66">
        <v>80000</v>
      </c>
      <c r="D8" s="66">
        <v>0</v>
      </c>
      <c r="E8" s="134">
        <f aca="true" t="shared" si="0" ref="E8:E53">D8/C8*100</f>
        <v>0</v>
      </c>
      <c r="F8" s="66">
        <v>80000</v>
      </c>
      <c r="G8" s="66">
        <v>0</v>
      </c>
      <c r="H8" s="134">
        <v>0</v>
      </c>
      <c r="I8" s="134">
        <v>0</v>
      </c>
    </row>
    <row r="9" spans="1:9" ht="42.75" customHeight="1">
      <c r="A9" s="12" t="s">
        <v>617</v>
      </c>
      <c r="B9" s="82" t="s">
        <v>618</v>
      </c>
      <c r="C9" s="66">
        <v>20000</v>
      </c>
      <c r="D9" s="66">
        <v>0</v>
      </c>
      <c r="E9" s="134">
        <f t="shared" si="0"/>
        <v>0</v>
      </c>
      <c r="F9" s="66">
        <v>5000</v>
      </c>
      <c r="G9" s="66">
        <v>0</v>
      </c>
      <c r="H9" s="134">
        <f aca="true" t="shared" si="1" ref="H8:H53">G9/F9*100</f>
        <v>0</v>
      </c>
      <c r="I9" s="134">
        <v>0</v>
      </c>
    </row>
    <row r="10" spans="1:9" ht="45.75" customHeight="1">
      <c r="A10" s="55" t="s">
        <v>680</v>
      </c>
      <c r="B10" s="116" t="s">
        <v>619</v>
      </c>
      <c r="C10" s="121">
        <v>1477000</v>
      </c>
      <c r="D10" s="121">
        <v>288189.92</v>
      </c>
      <c r="E10" s="120">
        <f t="shared" si="0"/>
        <v>19.511842924847663</v>
      </c>
      <c r="F10" s="121">
        <v>1459082.6</v>
      </c>
      <c r="G10" s="121">
        <v>380945.6</v>
      </c>
      <c r="H10" s="120">
        <f t="shared" si="1"/>
        <v>26.10856986437916</v>
      </c>
      <c r="I10" s="120">
        <f aca="true" t="shared" si="2" ref="I8:I53">G10/D10*100</f>
        <v>132.18560871247684</v>
      </c>
    </row>
    <row r="11" spans="1:9" ht="56.25" customHeight="1">
      <c r="A11" s="55" t="s">
        <v>681</v>
      </c>
      <c r="B11" s="116" t="s">
        <v>620</v>
      </c>
      <c r="C11" s="121">
        <v>1398900</v>
      </c>
      <c r="D11" s="121">
        <v>445230.35</v>
      </c>
      <c r="E11" s="120">
        <f t="shared" si="0"/>
        <v>31.827174923153905</v>
      </c>
      <c r="F11" s="121">
        <v>1841888</v>
      </c>
      <c r="G11" s="121">
        <v>423799.7</v>
      </c>
      <c r="H11" s="120">
        <f t="shared" si="1"/>
        <v>23.0089831737869</v>
      </c>
      <c r="I11" s="120">
        <f t="shared" si="2"/>
        <v>95.18661519817776</v>
      </c>
    </row>
    <row r="12" spans="1:9" ht="60.75" customHeight="1">
      <c r="A12" s="55" t="s">
        <v>682</v>
      </c>
      <c r="B12" s="116" t="s">
        <v>621</v>
      </c>
      <c r="C12" s="125">
        <v>105000</v>
      </c>
      <c r="D12" s="125">
        <v>13300</v>
      </c>
      <c r="E12" s="120">
        <f t="shared" si="0"/>
        <v>12.666666666666668</v>
      </c>
      <c r="F12" s="125">
        <v>101000</v>
      </c>
      <c r="G12" s="125">
        <v>13130</v>
      </c>
      <c r="H12" s="120">
        <f t="shared" si="1"/>
        <v>13</v>
      </c>
      <c r="I12" s="120">
        <f t="shared" si="2"/>
        <v>98.7218045112782</v>
      </c>
    </row>
    <row r="13" spans="1:9" ht="42.75" customHeight="1" hidden="1">
      <c r="A13" s="55" t="s">
        <v>642</v>
      </c>
      <c r="B13" s="116" t="s">
        <v>640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643</v>
      </c>
      <c r="B14" s="116" t="s">
        <v>641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12" t="s">
        <v>642</v>
      </c>
      <c r="B15" s="82" t="s">
        <v>640</v>
      </c>
      <c r="C15" s="135">
        <v>0</v>
      </c>
      <c r="D15" s="135">
        <v>0</v>
      </c>
      <c r="E15" s="134">
        <v>0</v>
      </c>
      <c r="F15" s="135">
        <v>0</v>
      </c>
      <c r="G15" s="135">
        <v>0</v>
      </c>
      <c r="H15" s="134">
        <v>0</v>
      </c>
      <c r="I15" s="134">
        <v>0</v>
      </c>
    </row>
    <row r="16" spans="1:9" ht="41.25" customHeight="1">
      <c r="A16" s="12" t="s">
        <v>643</v>
      </c>
      <c r="B16" s="82" t="s">
        <v>641</v>
      </c>
      <c r="C16" s="135">
        <v>105000</v>
      </c>
      <c r="D16" s="135">
        <v>13300</v>
      </c>
      <c r="E16" s="134">
        <f t="shared" si="0"/>
        <v>12.666666666666668</v>
      </c>
      <c r="F16" s="135">
        <v>101000</v>
      </c>
      <c r="G16" s="135">
        <v>13130</v>
      </c>
      <c r="H16" s="134">
        <f t="shared" si="1"/>
        <v>13</v>
      </c>
      <c r="I16" s="134">
        <f t="shared" si="2"/>
        <v>98.7218045112782</v>
      </c>
    </row>
    <row r="17" spans="1:9" ht="50.25" customHeight="1">
      <c r="A17" s="55" t="s">
        <v>683</v>
      </c>
      <c r="B17" s="116" t="s">
        <v>622</v>
      </c>
      <c r="C17" s="121">
        <v>15966400</v>
      </c>
      <c r="D17" s="121">
        <v>330000</v>
      </c>
      <c r="E17" s="120">
        <f t="shared" si="0"/>
        <v>2.0668403647660085</v>
      </c>
      <c r="F17" s="121">
        <v>11693800</v>
      </c>
      <c r="G17" s="121">
        <v>57600</v>
      </c>
      <c r="H17" s="120">
        <f t="shared" si="1"/>
        <v>0.49256871162496363</v>
      </c>
      <c r="I17" s="120">
        <f t="shared" si="2"/>
        <v>17.454545454545457</v>
      </c>
    </row>
    <row r="18" spans="1:9" ht="49.5" customHeight="1">
      <c r="A18" s="55" t="s">
        <v>684</v>
      </c>
      <c r="B18" s="116" t="s">
        <v>623</v>
      </c>
      <c r="C18" s="121">
        <v>730000</v>
      </c>
      <c r="D18" s="121">
        <v>218991.5</v>
      </c>
      <c r="E18" s="120">
        <f t="shared" si="0"/>
        <v>29.998835616438356</v>
      </c>
      <c r="F18" s="121">
        <v>150000</v>
      </c>
      <c r="G18" s="121">
        <v>0</v>
      </c>
      <c r="H18" s="120">
        <f t="shared" si="1"/>
        <v>0</v>
      </c>
      <c r="I18" s="120">
        <f t="shared" si="2"/>
        <v>0</v>
      </c>
    </row>
    <row r="19" spans="1:9" ht="48.75" customHeight="1">
      <c r="A19" s="55" t="s">
        <v>685</v>
      </c>
      <c r="B19" s="116" t="s">
        <v>624</v>
      </c>
      <c r="C19" s="121">
        <v>5000</v>
      </c>
      <c r="D19" s="121">
        <v>0</v>
      </c>
      <c r="E19" s="120">
        <f t="shared" si="0"/>
        <v>0</v>
      </c>
      <c r="F19" s="121">
        <v>5000</v>
      </c>
      <c r="G19" s="121">
        <v>0</v>
      </c>
      <c r="H19" s="120">
        <f t="shared" si="1"/>
        <v>0</v>
      </c>
      <c r="I19" s="120">
        <v>0</v>
      </c>
    </row>
    <row r="20" spans="1:9" ht="47.25" customHeight="1">
      <c r="A20" s="56" t="s">
        <v>686</v>
      </c>
      <c r="B20" s="116" t="s">
        <v>625</v>
      </c>
      <c r="C20" s="125">
        <v>851293.8</v>
      </c>
      <c r="D20" s="125">
        <v>851293.8</v>
      </c>
      <c r="E20" s="120">
        <f t="shared" si="0"/>
        <v>100</v>
      </c>
      <c r="F20" s="125">
        <v>1244829.6</v>
      </c>
      <c r="G20" s="125">
        <v>1244829.6</v>
      </c>
      <c r="H20" s="120">
        <f t="shared" si="1"/>
        <v>100</v>
      </c>
      <c r="I20" s="120">
        <f t="shared" si="2"/>
        <v>146.2279650104347</v>
      </c>
    </row>
    <row r="21" spans="1:9" ht="60.75" customHeight="1">
      <c r="A21" s="56" t="s">
        <v>672</v>
      </c>
      <c r="B21" s="116" t="s">
        <v>626</v>
      </c>
      <c r="C21" s="125">
        <v>14035874</v>
      </c>
      <c r="D21" s="125">
        <v>8776195.6</v>
      </c>
      <c r="E21" s="120">
        <f t="shared" si="0"/>
        <v>62.52689073726367</v>
      </c>
      <c r="F21" s="125">
        <v>21615884.78</v>
      </c>
      <c r="G21" s="125">
        <v>12119562.28</v>
      </c>
      <c r="H21" s="120">
        <f t="shared" si="1"/>
        <v>56.067851967889695</v>
      </c>
      <c r="I21" s="120">
        <f t="shared" si="2"/>
        <v>138.09585419905636</v>
      </c>
    </row>
    <row r="22" spans="1:9" ht="63" customHeight="1">
      <c r="A22" s="56" t="s">
        <v>687</v>
      </c>
      <c r="B22" s="116" t="s">
        <v>639</v>
      </c>
      <c r="C22" s="125">
        <v>20000</v>
      </c>
      <c r="D22" s="125">
        <v>0</v>
      </c>
      <c r="E22" s="120">
        <f t="shared" si="0"/>
        <v>0</v>
      </c>
      <c r="F22" s="125">
        <v>100000</v>
      </c>
      <c r="G22" s="125">
        <v>0</v>
      </c>
      <c r="H22" s="120">
        <f t="shared" si="1"/>
        <v>0</v>
      </c>
      <c r="I22" s="120">
        <v>0</v>
      </c>
    </row>
    <row r="23" spans="1:9" ht="57" customHeight="1">
      <c r="A23" s="56" t="s">
        <v>651</v>
      </c>
      <c r="B23" s="116" t="s">
        <v>627</v>
      </c>
      <c r="C23" s="125">
        <v>210000</v>
      </c>
      <c r="D23" s="125">
        <v>0</v>
      </c>
      <c r="E23" s="120">
        <f t="shared" si="0"/>
        <v>0</v>
      </c>
      <c r="F23" s="125">
        <v>3382129.55</v>
      </c>
      <c r="G23" s="125">
        <v>0</v>
      </c>
      <c r="H23" s="120">
        <f t="shared" si="1"/>
        <v>0</v>
      </c>
      <c r="I23" s="120">
        <v>0</v>
      </c>
    </row>
    <row r="24" spans="1:9" ht="48.75" customHeight="1">
      <c r="A24" s="129" t="s">
        <v>688</v>
      </c>
      <c r="B24" s="130" t="s">
        <v>628</v>
      </c>
      <c r="C24" s="131">
        <v>100000</v>
      </c>
      <c r="D24" s="131">
        <v>36407.91</v>
      </c>
      <c r="E24" s="120">
        <f t="shared" si="0"/>
        <v>36.40791</v>
      </c>
      <c r="F24" s="131">
        <v>120000</v>
      </c>
      <c r="G24" s="131">
        <v>77945.88</v>
      </c>
      <c r="H24" s="120">
        <f t="shared" si="1"/>
        <v>64.95490000000001</v>
      </c>
      <c r="I24" s="120" t="s">
        <v>697</v>
      </c>
    </row>
    <row r="25" spans="1:9" ht="51" customHeight="1">
      <c r="A25" s="129" t="s">
        <v>689</v>
      </c>
      <c r="B25" s="130" t="s">
        <v>629</v>
      </c>
      <c r="C25" s="131">
        <v>280000</v>
      </c>
      <c r="D25" s="131">
        <v>670</v>
      </c>
      <c r="E25" s="120">
        <f t="shared" si="0"/>
        <v>0.23928571428571427</v>
      </c>
      <c r="F25" s="131">
        <v>150000</v>
      </c>
      <c r="G25" s="131">
        <v>0</v>
      </c>
      <c r="H25" s="120">
        <f t="shared" si="1"/>
        <v>0</v>
      </c>
      <c r="I25" s="120">
        <f t="shared" si="2"/>
        <v>0</v>
      </c>
    </row>
    <row r="26" spans="1:9" ht="48" customHeight="1">
      <c r="A26" s="129" t="s">
        <v>671</v>
      </c>
      <c r="B26" s="130" t="s">
        <v>630</v>
      </c>
      <c r="C26" s="131">
        <v>35000</v>
      </c>
      <c r="D26" s="131">
        <v>0</v>
      </c>
      <c r="E26" s="120">
        <f t="shared" si="0"/>
        <v>0</v>
      </c>
      <c r="F26" s="131">
        <v>0</v>
      </c>
      <c r="G26" s="131">
        <v>0</v>
      </c>
      <c r="H26" s="120">
        <v>0</v>
      </c>
      <c r="I26" s="120">
        <v>0</v>
      </c>
    </row>
    <row r="27" spans="1:9" ht="49.5" customHeight="1">
      <c r="A27" s="129" t="s">
        <v>690</v>
      </c>
      <c r="B27" s="130" t="s">
        <v>644</v>
      </c>
      <c r="C27" s="131">
        <v>12000</v>
      </c>
      <c r="D27" s="131">
        <v>0</v>
      </c>
      <c r="E27" s="120">
        <f t="shared" si="0"/>
        <v>0</v>
      </c>
      <c r="F27" s="131">
        <v>32000</v>
      </c>
      <c r="G27" s="131">
        <v>0</v>
      </c>
      <c r="H27" s="120">
        <f t="shared" si="1"/>
        <v>0</v>
      </c>
      <c r="I27" s="120">
        <v>0</v>
      </c>
    </row>
    <row r="28" spans="1:9" ht="49.5" customHeight="1">
      <c r="A28" s="129" t="s">
        <v>652</v>
      </c>
      <c r="B28" s="130" t="s">
        <v>645</v>
      </c>
      <c r="C28" s="131">
        <v>580000</v>
      </c>
      <c r="D28" s="131">
        <v>109864.25</v>
      </c>
      <c r="E28" s="120">
        <f t="shared" si="0"/>
        <v>18.942112068965518</v>
      </c>
      <c r="F28" s="131">
        <v>1466000</v>
      </c>
      <c r="G28" s="131">
        <v>90020.77</v>
      </c>
      <c r="H28" s="120">
        <f t="shared" si="1"/>
        <v>6.140570941336971</v>
      </c>
      <c r="I28" s="120">
        <f t="shared" si="2"/>
        <v>81.93818280286808</v>
      </c>
    </row>
    <row r="29" spans="1:9" ht="48.75" customHeight="1">
      <c r="A29" s="129" t="s">
        <v>653</v>
      </c>
      <c r="B29" s="130" t="s">
        <v>631</v>
      </c>
      <c r="C29" s="131">
        <v>370000</v>
      </c>
      <c r="D29" s="131">
        <v>0</v>
      </c>
      <c r="E29" s="120">
        <f t="shared" si="0"/>
        <v>0</v>
      </c>
      <c r="F29" s="131">
        <v>916333.33</v>
      </c>
      <c r="G29" s="131">
        <v>0</v>
      </c>
      <c r="H29" s="120">
        <f t="shared" si="1"/>
        <v>0</v>
      </c>
      <c r="I29" s="120">
        <v>0</v>
      </c>
    </row>
    <row r="30" spans="1:9" ht="48.75" customHeight="1">
      <c r="A30" s="136" t="s">
        <v>676</v>
      </c>
      <c r="B30" s="137" t="s">
        <v>675</v>
      </c>
      <c r="C30" s="138">
        <v>350000</v>
      </c>
      <c r="D30" s="138">
        <v>0</v>
      </c>
      <c r="E30" s="134">
        <v>0</v>
      </c>
      <c r="F30" s="138">
        <v>896333.33</v>
      </c>
      <c r="G30" s="138">
        <v>0</v>
      </c>
      <c r="H30" s="134">
        <f t="shared" si="1"/>
        <v>0</v>
      </c>
      <c r="I30" s="134">
        <v>0</v>
      </c>
    </row>
    <row r="31" spans="1:9" ht="40.5" customHeight="1">
      <c r="A31" s="136" t="s">
        <v>633</v>
      </c>
      <c r="B31" s="137" t="s">
        <v>632</v>
      </c>
      <c r="C31" s="138">
        <v>0</v>
      </c>
      <c r="D31" s="138">
        <v>0</v>
      </c>
      <c r="E31" s="134">
        <v>0</v>
      </c>
      <c r="F31" s="138">
        <v>0</v>
      </c>
      <c r="G31" s="138">
        <v>0</v>
      </c>
      <c r="H31" s="134">
        <v>0</v>
      </c>
      <c r="I31" s="134">
        <v>0</v>
      </c>
    </row>
    <row r="32" spans="1:9" ht="48.75" customHeight="1">
      <c r="A32" s="136" t="s">
        <v>635</v>
      </c>
      <c r="B32" s="137" t="s">
        <v>634</v>
      </c>
      <c r="C32" s="138">
        <v>0</v>
      </c>
      <c r="D32" s="138">
        <v>0</v>
      </c>
      <c r="E32" s="134">
        <v>0</v>
      </c>
      <c r="F32" s="138">
        <v>0</v>
      </c>
      <c r="G32" s="138">
        <v>0</v>
      </c>
      <c r="H32" s="134">
        <v>0</v>
      </c>
      <c r="I32" s="134">
        <v>0</v>
      </c>
    </row>
    <row r="33" spans="1:9" ht="62.25" customHeight="1">
      <c r="A33" s="136" t="s">
        <v>637</v>
      </c>
      <c r="B33" s="137" t="s">
        <v>636</v>
      </c>
      <c r="C33" s="138">
        <v>20000</v>
      </c>
      <c r="D33" s="138">
        <v>0</v>
      </c>
      <c r="E33" s="134">
        <f t="shared" si="0"/>
        <v>0</v>
      </c>
      <c r="F33" s="138">
        <v>20000</v>
      </c>
      <c r="G33" s="138">
        <v>0</v>
      </c>
      <c r="H33" s="134">
        <f t="shared" si="1"/>
        <v>0</v>
      </c>
      <c r="I33" s="134">
        <v>0</v>
      </c>
    </row>
    <row r="34" spans="1:9" ht="56.25" customHeight="1">
      <c r="A34" s="129" t="s">
        <v>648</v>
      </c>
      <c r="B34" s="130" t="s">
        <v>647</v>
      </c>
      <c r="C34" s="131">
        <v>1833300</v>
      </c>
      <c r="D34" s="131">
        <v>976402</v>
      </c>
      <c r="E34" s="120">
        <f t="shared" si="0"/>
        <v>53.25925925925926</v>
      </c>
      <c r="F34" s="131">
        <v>2494700</v>
      </c>
      <c r="G34" s="131">
        <v>1247599</v>
      </c>
      <c r="H34" s="120">
        <f t="shared" si="1"/>
        <v>50.009981160059326</v>
      </c>
      <c r="I34" s="120">
        <f t="shared" si="2"/>
        <v>127.77513769943118</v>
      </c>
    </row>
    <row r="35" spans="1:9" ht="56.25" customHeight="1">
      <c r="A35" s="129" t="s">
        <v>667</v>
      </c>
      <c r="B35" s="130" t="s">
        <v>663</v>
      </c>
      <c r="C35" s="131">
        <v>150000</v>
      </c>
      <c r="D35" s="131">
        <v>0</v>
      </c>
      <c r="E35" s="120">
        <f t="shared" si="0"/>
        <v>0</v>
      </c>
      <c r="F35" s="131">
        <v>150000</v>
      </c>
      <c r="G35" s="131">
        <v>0</v>
      </c>
      <c r="H35" s="120">
        <f t="shared" si="1"/>
        <v>0</v>
      </c>
      <c r="I35" s="120">
        <v>0</v>
      </c>
    </row>
    <row r="36" spans="1:9" ht="56.25" customHeight="1">
      <c r="A36" s="129" t="s">
        <v>668</v>
      </c>
      <c r="B36" s="130" t="s">
        <v>664</v>
      </c>
      <c r="C36" s="131">
        <v>3625400</v>
      </c>
      <c r="D36" s="131">
        <v>1845119.85</v>
      </c>
      <c r="E36" s="120">
        <f t="shared" si="0"/>
        <v>50.89424201467424</v>
      </c>
      <c r="F36" s="131">
        <v>1268000</v>
      </c>
      <c r="G36" s="131">
        <v>590525.13</v>
      </c>
      <c r="H36" s="120">
        <f t="shared" si="1"/>
        <v>46.571382492113564</v>
      </c>
      <c r="I36" s="120">
        <f t="shared" si="2"/>
        <v>32.004703109123234</v>
      </c>
    </row>
    <row r="37" spans="1:9" ht="56.25" customHeight="1">
      <c r="A37" s="129" t="s">
        <v>669</v>
      </c>
      <c r="B37" s="130" t="s">
        <v>665</v>
      </c>
      <c r="C37" s="131">
        <v>20000</v>
      </c>
      <c r="D37" s="131">
        <v>0</v>
      </c>
      <c r="E37" s="120">
        <f t="shared" si="0"/>
        <v>0</v>
      </c>
      <c r="F37" s="131">
        <v>20000</v>
      </c>
      <c r="G37" s="131">
        <v>0</v>
      </c>
      <c r="H37" s="120">
        <f t="shared" si="1"/>
        <v>0</v>
      </c>
      <c r="I37" s="120">
        <v>0</v>
      </c>
    </row>
    <row r="38" spans="1:9" ht="56.25" customHeight="1">
      <c r="A38" s="129" t="s">
        <v>670</v>
      </c>
      <c r="B38" s="130" t="s">
        <v>666</v>
      </c>
      <c r="C38" s="131">
        <v>515736502</v>
      </c>
      <c r="D38" s="131">
        <v>137699217.6</v>
      </c>
      <c r="E38" s="120">
        <f t="shared" si="0"/>
        <v>26.699529132805104</v>
      </c>
      <c r="F38" s="131">
        <v>23404842.4</v>
      </c>
      <c r="G38" s="131">
        <v>22071946</v>
      </c>
      <c r="H38" s="120">
        <f t="shared" si="1"/>
        <v>94.30504005444618</v>
      </c>
      <c r="I38" s="120">
        <f t="shared" si="2"/>
        <v>16.02910051683547</v>
      </c>
    </row>
    <row r="39" spans="1:9" ht="56.25" customHeight="1">
      <c r="A39" s="129" t="s">
        <v>678</v>
      </c>
      <c r="B39" s="130" t="s">
        <v>677</v>
      </c>
      <c r="C39" s="131">
        <v>290000</v>
      </c>
      <c r="D39" s="131">
        <v>0</v>
      </c>
      <c r="E39" s="120">
        <v>0</v>
      </c>
      <c r="F39" s="131">
        <v>746300</v>
      </c>
      <c r="G39" s="131">
        <v>0</v>
      </c>
      <c r="H39" s="120">
        <f t="shared" si="1"/>
        <v>0</v>
      </c>
      <c r="I39" s="120">
        <v>0</v>
      </c>
    </row>
    <row r="40" spans="1:9" ht="58.5" customHeight="1">
      <c r="A40" s="129" t="s">
        <v>649</v>
      </c>
      <c r="B40" s="130" t="s">
        <v>650</v>
      </c>
      <c r="C40" s="131">
        <v>14303901</v>
      </c>
      <c r="D40" s="131">
        <v>7790633.1</v>
      </c>
      <c r="E40" s="120">
        <f t="shared" si="0"/>
        <v>54.46509382300674</v>
      </c>
      <c r="F40" s="131">
        <v>19711170</v>
      </c>
      <c r="G40" s="131">
        <v>8695288.95</v>
      </c>
      <c r="H40" s="120">
        <f t="shared" si="1"/>
        <v>44.11351000473335</v>
      </c>
      <c r="I40" s="120">
        <f t="shared" si="2"/>
        <v>111.61209671136996</v>
      </c>
    </row>
    <row r="41" spans="1:9" ht="42.75" customHeight="1">
      <c r="A41" s="129" t="s">
        <v>654</v>
      </c>
      <c r="B41" s="130" t="s">
        <v>184</v>
      </c>
      <c r="C41" s="131">
        <v>359098651.2</v>
      </c>
      <c r="D41" s="131">
        <v>169571085</v>
      </c>
      <c r="E41" s="120">
        <f t="shared" si="0"/>
        <v>47.221309362578864</v>
      </c>
      <c r="F41" s="131">
        <v>423698837.4</v>
      </c>
      <c r="G41" s="131">
        <v>214135519.1</v>
      </c>
      <c r="H41" s="120">
        <f t="shared" si="1"/>
        <v>50.53955786473914</v>
      </c>
      <c r="I41" s="120">
        <f t="shared" si="2"/>
        <v>126.28067992842058</v>
      </c>
    </row>
    <row r="42" spans="1:9" ht="34.5" customHeight="1">
      <c r="A42" s="136" t="s">
        <v>136</v>
      </c>
      <c r="B42" s="137" t="s">
        <v>602</v>
      </c>
      <c r="C42" s="138">
        <v>81963603.1</v>
      </c>
      <c r="D42" s="138">
        <v>38179927.5</v>
      </c>
      <c r="E42" s="134">
        <f t="shared" si="0"/>
        <v>46.581563103586895</v>
      </c>
      <c r="F42" s="138">
        <v>85693316.45</v>
      </c>
      <c r="G42" s="138">
        <v>42340142.8</v>
      </c>
      <c r="H42" s="134">
        <f t="shared" si="1"/>
        <v>49.40892073503125</v>
      </c>
      <c r="I42" s="134">
        <f t="shared" si="2"/>
        <v>110.89634153967421</v>
      </c>
    </row>
    <row r="43" spans="1:9" ht="30" customHeight="1">
      <c r="A43" s="136" t="s">
        <v>604</v>
      </c>
      <c r="B43" s="137" t="s">
        <v>603</v>
      </c>
      <c r="C43" s="138">
        <v>250507352.6</v>
      </c>
      <c r="D43" s="138">
        <v>118229108.1</v>
      </c>
      <c r="E43" s="134">
        <f t="shared" si="0"/>
        <v>47.19586346384948</v>
      </c>
      <c r="F43" s="138">
        <v>278894513.8</v>
      </c>
      <c r="G43" s="138">
        <v>143964503.6</v>
      </c>
      <c r="H43" s="134">
        <f t="shared" si="1"/>
        <v>51.619697224750496</v>
      </c>
      <c r="I43" s="134">
        <f t="shared" si="2"/>
        <v>121.76739376079249</v>
      </c>
    </row>
    <row r="44" spans="1:9" ht="39" customHeight="1">
      <c r="A44" s="136" t="s">
        <v>605</v>
      </c>
      <c r="B44" s="137" t="s">
        <v>606</v>
      </c>
      <c r="C44" s="138">
        <v>7864520</v>
      </c>
      <c r="D44" s="138">
        <v>4330987.7</v>
      </c>
      <c r="E44" s="134">
        <f t="shared" si="0"/>
        <v>55.06995595408238</v>
      </c>
      <c r="F44" s="138">
        <v>37673375</v>
      </c>
      <c r="G44" s="138">
        <v>18136731.4</v>
      </c>
      <c r="H44" s="134">
        <f t="shared" si="1"/>
        <v>48.1420403667046</v>
      </c>
      <c r="I44" s="134" t="s">
        <v>698</v>
      </c>
    </row>
    <row r="45" spans="1:9" ht="39.75" customHeight="1">
      <c r="A45" s="136" t="s">
        <v>646</v>
      </c>
      <c r="B45" s="137" t="s">
        <v>607</v>
      </c>
      <c r="C45" s="138">
        <v>15086385.5</v>
      </c>
      <c r="D45" s="138">
        <v>7587301.4</v>
      </c>
      <c r="E45" s="134">
        <f t="shared" si="0"/>
        <v>50.292373875770316</v>
      </c>
      <c r="F45" s="138">
        <v>18924732.2</v>
      </c>
      <c r="G45" s="138">
        <v>8596182.05</v>
      </c>
      <c r="H45" s="134">
        <f t="shared" si="1"/>
        <v>45.42300498180894</v>
      </c>
      <c r="I45" s="134">
        <f t="shared" si="2"/>
        <v>113.29696287009239</v>
      </c>
    </row>
    <row r="46" spans="1:9" ht="38.25" customHeight="1">
      <c r="A46" s="136" t="s">
        <v>655</v>
      </c>
      <c r="B46" s="137" t="s">
        <v>638</v>
      </c>
      <c r="C46" s="138">
        <v>738990</v>
      </c>
      <c r="D46" s="138">
        <v>0</v>
      </c>
      <c r="E46" s="134">
        <f t="shared" si="0"/>
        <v>0</v>
      </c>
      <c r="F46" s="138">
        <v>800000</v>
      </c>
      <c r="G46" s="138">
        <v>82882.3</v>
      </c>
      <c r="H46" s="134">
        <f t="shared" si="1"/>
        <v>10.3602875</v>
      </c>
      <c r="I46" s="134">
        <v>0</v>
      </c>
    </row>
    <row r="47" spans="1:9" ht="38.25" customHeight="1">
      <c r="A47" s="136" t="s">
        <v>660</v>
      </c>
      <c r="B47" s="137" t="s">
        <v>658</v>
      </c>
      <c r="C47" s="138">
        <v>0</v>
      </c>
      <c r="D47" s="138">
        <v>0</v>
      </c>
      <c r="E47" s="134">
        <v>0</v>
      </c>
      <c r="F47" s="138">
        <v>0</v>
      </c>
      <c r="G47" s="138">
        <v>0</v>
      </c>
      <c r="H47" s="134">
        <v>0</v>
      </c>
      <c r="I47" s="134">
        <v>0</v>
      </c>
    </row>
    <row r="48" spans="1:9" ht="38.25" customHeight="1">
      <c r="A48" s="136" t="s">
        <v>691</v>
      </c>
      <c r="B48" s="137" t="s">
        <v>659</v>
      </c>
      <c r="C48" s="138">
        <v>2937800</v>
      </c>
      <c r="D48" s="138">
        <v>1243760.3</v>
      </c>
      <c r="E48" s="134">
        <f t="shared" si="0"/>
        <v>42.33645244740963</v>
      </c>
      <c r="F48" s="138">
        <v>1712900</v>
      </c>
      <c r="G48" s="138">
        <v>1015077</v>
      </c>
      <c r="H48" s="134">
        <f t="shared" si="1"/>
        <v>59.26072742133225</v>
      </c>
      <c r="I48" s="134">
        <f t="shared" si="2"/>
        <v>81.61355528070803</v>
      </c>
    </row>
    <row r="49" spans="1:9" ht="39.75" customHeight="1">
      <c r="A49" s="129" t="s">
        <v>656</v>
      </c>
      <c r="B49" s="130" t="s">
        <v>190</v>
      </c>
      <c r="C49" s="131">
        <v>49514453.9</v>
      </c>
      <c r="D49" s="131">
        <v>29434424.2</v>
      </c>
      <c r="E49" s="120">
        <f t="shared" si="0"/>
        <v>59.44612508389192</v>
      </c>
      <c r="F49" s="131">
        <v>85041735.6</v>
      </c>
      <c r="G49" s="131">
        <v>47668368.6</v>
      </c>
      <c r="H49" s="120">
        <f t="shared" si="1"/>
        <v>56.05291127195669</v>
      </c>
      <c r="I49" s="120">
        <f t="shared" si="2"/>
        <v>161.94768505102948</v>
      </c>
    </row>
    <row r="50" spans="1:10" s="132" customFormat="1" ht="34.5" customHeight="1">
      <c r="A50" s="139" t="s">
        <v>608</v>
      </c>
      <c r="B50" s="140" t="s">
        <v>192</v>
      </c>
      <c r="C50" s="66">
        <v>0</v>
      </c>
      <c r="D50" s="66">
        <v>0</v>
      </c>
      <c r="E50" s="134">
        <v>0</v>
      </c>
      <c r="F50" s="66">
        <v>0</v>
      </c>
      <c r="G50" s="66">
        <v>0</v>
      </c>
      <c r="H50" s="134">
        <v>0</v>
      </c>
      <c r="I50" s="134">
        <v>0</v>
      </c>
      <c r="J50" s="133"/>
    </row>
    <row r="51" spans="1:10" s="54" customFormat="1" ht="25.5" customHeight="1">
      <c r="A51" s="139" t="s">
        <v>610</v>
      </c>
      <c r="B51" s="140" t="s">
        <v>609</v>
      </c>
      <c r="C51" s="66">
        <v>9287752.7</v>
      </c>
      <c r="D51" s="66">
        <v>6229039.2</v>
      </c>
      <c r="E51" s="134">
        <f t="shared" si="0"/>
        <v>67.06723791213778</v>
      </c>
      <c r="F51" s="66">
        <v>14611809.95</v>
      </c>
      <c r="G51" s="66">
        <v>6073740.7</v>
      </c>
      <c r="H51" s="134">
        <f t="shared" si="1"/>
        <v>41.567339848955534</v>
      </c>
      <c r="I51" s="134">
        <f t="shared" si="2"/>
        <v>97.50686269561444</v>
      </c>
      <c r="J51" s="133"/>
    </row>
    <row r="52" spans="1:10" s="54" customFormat="1" ht="34.5" customHeight="1">
      <c r="A52" s="139" t="s">
        <v>612</v>
      </c>
      <c r="B52" s="140" t="s">
        <v>611</v>
      </c>
      <c r="C52" s="66">
        <v>30379101.2</v>
      </c>
      <c r="D52" s="66">
        <v>17112604.3</v>
      </c>
      <c r="E52" s="134">
        <f t="shared" si="0"/>
        <v>56.33018629267412</v>
      </c>
      <c r="F52" s="66">
        <v>54627675.6</v>
      </c>
      <c r="G52" s="66">
        <v>34237508.1</v>
      </c>
      <c r="H52" s="134">
        <f t="shared" si="1"/>
        <v>62.67429050193745</v>
      </c>
      <c r="I52" s="134" t="s">
        <v>697</v>
      </c>
      <c r="J52" s="133"/>
    </row>
    <row r="53" spans="1:9" ht="45">
      <c r="A53" s="139" t="s">
        <v>657</v>
      </c>
      <c r="B53" s="140" t="s">
        <v>613</v>
      </c>
      <c r="C53" s="66">
        <v>9847600</v>
      </c>
      <c r="D53" s="66">
        <v>6092780.8</v>
      </c>
      <c r="E53" s="134">
        <f t="shared" si="0"/>
        <v>61.87071773833218</v>
      </c>
      <c r="F53" s="66">
        <v>15802250</v>
      </c>
      <c r="G53" s="66">
        <v>7357119.85</v>
      </c>
      <c r="H53" s="134">
        <f t="shared" si="1"/>
        <v>46.55741967124934</v>
      </c>
      <c r="I53" s="134">
        <f t="shared" si="2"/>
        <v>120.75142847745319</v>
      </c>
    </row>
    <row r="54" spans="1:8" ht="14.25" customHeight="1">
      <c r="A54" s="33"/>
      <c r="B54" s="119"/>
      <c r="C54" s="31"/>
      <c r="D54" s="31"/>
      <c r="E54" s="31"/>
      <c r="F54" s="31"/>
      <c r="G54" s="31"/>
      <c r="H54" s="31"/>
    </row>
    <row r="55" spans="1:8" s="118" customFormat="1" ht="15.75">
      <c r="A55" s="126"/>
      <c r="B55" s="31"/>
      <c r="E55" s="128"/>
      <c r="F55" s="128"/>
      <c r="G55" s="117"/>
      <c r="H55" s="117"/>
    </row>
    <row r="56" spans="2:8" ht="15.75">
      <c r="B56" s="127"/>
      <c r="E56" s="32"/>
      <c r="F56" s="32"/>
      <c r="G56" s="32"/>
      <c r="H56" s="32"/>
    </row>
    <row r="57" spans="1:8" ht="15.75">
      <c r="A57" s="34"/>
      <c r="C57" s="32"/>
      <c r="D57" s="32"/>
      <c r="E57" s="32"/>
      <c r="F57" s="32"/>
      <c r="G57" s="32"/>
      <c r="H57" s="32"/>
    </row>
    <row r="58" spans="1:4" ht="15.75">
      <c r="A58" s="34"/>
      <c r="B58" s="32"/>
      <c r="C58" s="32"/>
      <c r="D58" s="32"/>
    </row>
    <row r="59" ht="15.75">
      <c r="B59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2024-05-31T11:33:27Z</cp:lastPrinted>
  <dcterms:created xsi:type="dcterms:W3CDTF">2007-11-27T07:44:03Z</dcterms:created>
  <dcterms:modified xsi:type="dcterms:W3CDTF">2024-07-02T12:54:13Z</dcterms:modified>
  <cp:category/>
  <cp:version/>
  <cp:contentType/>
  <cp:contentStatus/>
</cp:coreProperties>
</file>