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подпись'!$A$1:$H$39</definedName>
  </definedNames>
  <calcPr fullCalcOnLoad="1"/>
</workbook>
</file>

<file path=xl/sharedStrings.xml><?xml version="1.0" encoding="utf-8"?>
<sst xmlns="http://schemas.openxmlformats.org/spreadsheetml/2006/main" count="48" uniqueCount="45">
  <si>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</si>
  <si>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</si>
  <si>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</si>
  <si>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</si>
  <si>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</si>
  <si>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</si>
  <si>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</si>
  <si>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</si>
  <si>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</si>
  <si>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</si>
  <si>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</si>
  <si>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</si>
  <si>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</si>
  <si>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</si>
  <si>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</si>
  <si>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</si>
  <si>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</si>
  <si>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</si>
  <si>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</si>
  <si>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</si>
  <si>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</si>
  <si>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</si>
  <si>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</si>
  <si>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</si>
  <si>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</si>
  <si>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</si>
  <si>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</si>
  <si>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</si>
  <si>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</si>
  <si>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</si>
  <si>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</si>
  <si>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</si>
  <si>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(тыс. рублей)</t>
  </si>
  <si>
    <t>Бюджетные назначения по состоянию на 01.10.2021</t>
  </si>
  <si>
    <t>Исполнено на 01.10.2021</t>
  </si>
  <si>
    <t>% исполнения 2021</t>
  </si>
  <si>
    <t>налог на имущество</t>
  </si>
  <si>
    <t xml:space="preserve"> об исполнении бюджета Советского муниципального района за 9 мес. 2022 года в сравнении с 9 мес. 2021 года</t>
  </si>
  <si>
    <t>Бюджетные назначения по состоянию на 01.10.2022</t>
  </si>
  <si>
    <t>Исполнено на 01.10.2022</t>
  </si>
  <si>
    <t>% исполнения 2022</t>
  </si>
  <si>
    <t>Темп роста (2022/2021), %</t>
  </si>
  <si>
    <t>Иных межбюджетных трансфертов, имеющих целевое назначение, прошлых лет</t>
  </si>
  <si>
    <t>Жилищное хозяйство</t>
  </si>
  <si>
    <t>Средства массовой информации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</si>
</sst>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174" fontId="6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" fillId="0" borderId="10" xfId="0" applyFont="1" applyBorder="1" applyAlignment="1">
      <alignment vertical="top" wrapText="1" shrinkToFi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justify" wrapText="1" shrinkToFi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vertical="justify" wrapText="1" shrinkToFit="1"/>
    </xf>
    <xf numFmtId="174" fontId="1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vertical="top" wrapText="1"/>
    </xf>
    <xf numFmtId="184" fontId="6" fillId="0" borderId="10" xfId="0" applyNumberFormat="1" applyFont="1" applyBorder="1" applyAlignment="1">
      <alignment horizontal="center"/>
    </xf>
    <xf numFmtId="174" fontId="4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Normal="110" zoomScaleSheetLayoutView="100" workbookViewId="0" topLeftCell="A1">
      <selection activeCell="D18" sqref="D18"/>
    </sheetView>
  </sheetViews>
  <sheetFormatPr defaultColWidth="9.140625" defaultRowHeight="12"/>
  <cols>
    <col min="1" max="1" width="50.8515625" style="7" customWidth="1"/>
    <col min="2" max="2" width="14.8515625" style="7" bestFit="1" customWidth="1"/>
    <col min="3" max="3" width="14.140625" style="7" bestFit="1" customWidth="1"/>
    <col min="4" max="4" width="15.421875" style="7" bestFit="1" customWidth="1"/>
    <col min="5" max="5" width="16.28125" style="2" customWidth="1"/>
    <col min="6" max="6" width="15.8515625" style="2" customWidth="1"/>
    <col min="7" max="8" width="15.00390625" style="5" customWidth="1"/>
    <col min="9" max="9" width="7.421875" style="6" customWidth="1"/>
    <col min="10" max="10" width="11.7109375" style="6" bestFit="1" customWidth="1"/>
    <col min="11" max="16384" width="9.28125" style="6" customWidth="1"/>
  </cols>
  <sheetData>
    <row r="1" spans="1:8" s="1" customFormat="1" ht="18.75">
      <c r="A1" s="27" t="s">
        <v>25</v>
      </c>
      <c r="B1" s="27"/>
      <c r="C1" s="27"/>
      <c r="D1" s="27"/>
      <c r="E1" s="27"/>
      <c r="F1" s="27"/>
      <c r="G1" s="27"/>
      <c r="H1" s="27"/>
    </row>
    <row r="2" spans="1:8" s="1" customFormat="1" ht="38.25" customHeight="1">
      <c r="A2" s="27" t="s">
        <v>37</v>
      </c>
      <c r="B2" s="27"/>
      <c r="C2" s="27"/>
      <c r="D2" s="27"/>
      <c r="E2" s="27"/>
      <c r="F2" s="27"/>
      <c r="G2" s="27"/>
      <c r="H2" s="27"/>
    </row>
    <row r="3" spans="1:8" s="1" customFormat="1" ht="13.5" customHeight="1">
      <c r="A3" s="7"/>
      <c r="B3" s="7"/>
      <c r="C3" s="7"/>
      <c r="D3" s="7"/>
      <c r="E3" s="2"/>
      <c r="F3" s="2"/>
      <c r="H3" s="12" t="s">
        <v>32</v>
      </c>
    </row>
    <row r="4" spans="1:8" s="4" customFormat="1" ht="72" customHeight="1">
      <c r="A4" s="8" t="s">
        <v>5</v>
      </c>
      <c r="B4" s="3" t="s">
        <v>33</v>
      </c>
      <c r="C4" s="3" t="s">
        <v>34</v>
      </c>
      <c r="D4" s="3" t="s">
        <v>35</v>
      </c>
      <c r="E4" s="3" t="s">
        <v>38</v>
      </c>
      <c r="F4" s="3" t="s">
        <v>39</v>
      </c>
      <c r="G4" s="3" t="s">
        <v>40</v>
      </c>
      <c r="H4" s="3" t="s">
        <v>41</v>
      </c>
    </row>
    <row r="5" spans="1:8" s="4" customFormat="1" ht="12.75">
      <c r="A5" s="8">
        <v>1</v>
      </c>
      <c r="B5" s="8">
        <v>2</v>
      </c>
      <c r="C5" s="8">
        <v>3</v>
      </c>
      <c r="D5" s="8">
        <v>4</v>
      </c>
      <c r="E5" s="3">
        <v>5</v>
      </c>
      <c r="F5" s="3">
        <v>6</v>
      </c>
      <c r="G5" s="3">
        <v>7</v>
      </c>
      <c r="H5" s="3">
        <v>8</v>
      </c>
    </row>
    <row r="6" spans="1:8" s="14" customFormat="1" ht="12.75">
      <c r="A6" s="28" t="s">
        <v>3</v>
      </c>
      <c r="B6" s="29"/>
      <c r="C6" s="29"/>
      <c r="D6" s="29"/>
      <c r="E6" s="29"/>
      <c r="F6" s="29"/>
      <c r="G6" s="29"/>
      <c r="H6" s="30"/>
    </row>
    <row r="7" spans="1:9" s="17" customFormat="1" ht="12.75">
      <c r="A7" s="15" t="s">
        <v>14</v>
      </c>
      <c r="B7" s="9">
        <f>SUM(B8:B16)</f>
        <v>167264.40000000002</v>
      </c>
      <c r="C7" s="9">
        <f>SUM(C8:C16)</f>
        <v>106705.8</v>
      </c>
      <c r="D7" s="9">
        <f>C7/B7*100</f>
        <v>63.79468673549182</v>
      </c>
      <c r="E7" s="9">
        <f>SUM(E8:E16)</f>
        <v>182738.69999999998</v>
      </c>
      <c r="F7" s="9">
        <f>SUM(F8:F16)</f>
        <v>86624</v>
      </c>
      <c r="G7" s="9">
        <f>F7/E7*100</f>
        <v>47.40320468515974</v>
      </c>
      <c r="H7" s="9">
        <f>SUM(F7/C7)*100</f>
        <v>81.18021700788522</v>
      </c>
      <c r="I7" s="16"/>
    </row>
    <row r="8" spans="1:10" s="17" customFormat="1" ht="12.75">
      <c r="A8" s="18" t="s">
        <v>27</v>
      </c>
      <c r="B8" s="10">
        <v>65403</v>
      </c>
      <c r="C8" s="10">
        <v>50458.3</v>
      </c>
      <c r="D8" s="10">
        <f aca="true" t="shared" si="0" ref="D8:D21">C8/B8*100</f>
        <v>77.14982493157807</v>
      </c>
      <c r="E8" s="10">
        <v>76172.1</v>
      </c>
      <c r="F8" s="10">
        <v>58260.6</v>
      </c>
      <c r="G8" s="10">
        <f aca="true" t="shared" si="1" ref="G8:G16">F8/E8*100</f>
        <v>76.48548484287552</v>
      </c>
      <c r="H8" s="10">
        <f aca="true" t="shared" si="2" ref="H8:H17">SUM(F8/C8)*100</f>
        <v>115.4628673577984</v>
      </c>
      <c r="I8" s="19"/>
      <c r="J8" s="19"/>
    </row>
    <row r="9" spans="1:8" s="17" customFormat="1" ht="12.75">
      <c r="A9" s="13" t="s">
        <v>28</v>
      </c>
      <c r="B9" s="10">
        <v>7603.6</v>
      </c>
      <c r="C9" s="10">
        <v>5638</v>
      </c>
      <c r="D9" s="10">
        <f t="shared" si="0"/>
        <v>74.14908727444895</v>
      </c>
      <c r="E9" s="10">
        <v>2994.8</v>
      </c>
      <c r="F9" s="10">
        <v>2598.2</v>
      </c>
      <c r="G9" s="10">
        <f t="shared" si="1"/>
        <v>86.75704554561239</v>
      </c>
      <c r="H9" s="10">
        <f t="shared" si="2"/>
        <v>46.08371763036537</v>
      </c>
    </row>
    <row r="10" spans="1:8" s="17" customFormat="1" ht="25.5">
      <c r="A10" s="13" t="s">
        <v>29</v>
      </c>
      <c r="B10" s="10">
        <v>21442.6</v>
      </c>
      <c r="C10" s="10">
        <v>19625</v>
      </c>
      <c r="D10" s="10">
        <f t="shared" si="0"/>
        <v>91.52341600365628</v>
      </c>
      <c r="E10" s="10">
        <v>8339.9</v>
      </c>
      <c r="F10" s="10">
        <v>7351.3</v>
      </c>
      <c r="G10" s="10">
        <f t="shared" si="1"/>
        <v>88.14614084101729</v>
      </c>
      <c r="H10" s="10">
        <f t="shared" si="2"/>
        <v>37.45885350318471</v>
      </c>
    </row>
    <row r="11" spans="1:8" s="17" customFormat="1" ht="12.75">
      <c r="A11" s="13" t="s">
        <v>36</v>
      </c>
      <c r="B11" s="10">
        <v>23596</v>
      </c>
      <c r="C11" s="10">
        <v>11538.8</v>
      </c>
      <c r="D11" s="10">
        <f t="shared" si="0"/>
        <v>48.90150873029327</v>
      </c>
      <c r="E11" s="10">
        <v>23720</v>
      </c>
      <c r="F11" s="10">
        <v>10135.8</v>
      </c>
      <c r="G11" s="10">
        <f t="shared" si="1"/>
        <v>42.73102866779089</v>
      </c>
      <c r="H11" s="10">
        <f t="shared" si="2"/>
        <v>87.84102332998232</v>
      </c>
    </row>
    <row r="12" spans="1:8" s="16" customFormat="1" ht="12.75">
      <c r="A12" s="13" t="s">
        <v>6</v>
      </c>
      <c r="B12" s="10">
        <v>3350</v>
      </c>
      <c r="C12" s="10">
        <v>2950.7</v>
      </c>
      <c r="D12" s="10">
        <f t="shared" si="0"/>
        <v>88.08059701492536</v>
      </c>
      <c r="E12" s="10">
        <v>3140</v>
      </c>
      <c r="F12" s="10">
        <v>2560.6</v>
      </c>
      <c r="G12" s="10">
        <f t="shared" si="1"/>
        <v>81.54777070063693</v>
      </c>
      <c r="H12" s="10">
        <f t="shared" si="2"/>
        <v>86.77940827600231</v>
      </c>
    </row>
    <row r="13" spans="1:8" s="17" customFormat="1" ht="38.25">
      <c r="A13" s="13" t="s">
        <v>7</v>
      </c>
      <c r="B13" s="10">
        <v>19200.5</v>
      </c>
      <c r="C13" s="10">
        <v>2864</v>
      </c>
      <c r="D13" s="10">
        <f t="shared" si="0"/>
        <v>14.916278221921303</v>
      </c>
      <c r="E13" s="10">
        <v>16437.2</v>
      </c>
      <c r="F13" s="10">
        <v>3342.9</v>
      </c>
      <c r="G13" s="10">
        <f t="shared" si="1"/>
        <v>20.33740539751296</v>
      </c>
      <c r="H13" s="10">
        <f t="shared" si="2"/>
        <v>116.72136871508381</v>
      </c>
    </row>
    <row r="14" spans="1:8" s="17" customFormat="1" ht="12.75">
      <c r="A14" s="13" t="s">
        <v>24</v>
      </c>
      <c r="B14" s="10">
        <v>7005.6</v>
      </c>
      <c r="C14" s="10">
        <v>6753.4</v>
      </c>
      <c r="D14" s="10">
        <f t="shared" si="0"/>
        <v>96.40002283887175</v>
      </c>
      <c r="E14" s="10">
        <v>894.8</v>
      </c>
      <c r="F14" s="10">
        <v>846.8</v>
      </c>
      <c r="G14" s="10">
        <f t="shared" si="1"/>
        <v>94.63567277603934</v>
      </c>
      <c r="H14" s="10">
        <f t="shared" si="2"/>
        <v>12.538869310273343</v>
      </c>
    </row>
    <row r="15" spans="1:8" s="17" customFormat="1" ht="25.5">
      <c r="A15" s="13" t="s">
        <v>8</v>
      </c>
      <c r="B15" s="10">
        <v>18703.1</v>
      </c>
      <c r="C15" s="10">
        <v>6168.5</v>
      </c>
      <c r="D15" s="10">
        <f t="shared" si="0"/>
        <v>32.981163550427475</v>
      </c>
      <c r="E15" s="10">
        <v>50079.9</v>
      </c>
      <c r="F15" s="10">
        <v>1012.1</v>
      </c>
      <c r="G15" s="10">
        <f t="shared" si="1"/>
        <v>2.020970489158325</v>
      </c>
      <c r="H15" s="10">
        <f t="shared" si="2"/>
        <v>16.407554510821107</v>
      </c>
    </row>
    <row r="16" spans="1:8" s="17" customFormat="1" ht="12.75">
      <c r="A16" s="13" t="s">
        <v>9</v>
      </c>
      <c r="B16" s="10">
        <v>960</v>
      </c>
      <c r="C16" s="10">
        <v>709.1</v>
      </c>
      <c r="D16" s="10">
        <f t="shared" si="0"/>
        <v>73.86458333333333</v>
      </c>
      <c r="E16" s="10">
        <v>960</v>
      </c>
      <c r="F16" s="10">
        <v>515.7</v>
      </c>
      <c r="G16" s="10">
        <f t="shared" si="1"/>
        <v>53.71875000000001</v>
      </c>
      <c r="H16" s="10">
        <f t="shared" si="2"/>
        <v>72.72599069242702</v>
      </c>
    </row>
    <row r="17" spans="1:9" s="17" customFormat="1" ht="12.75">
      <c r="A17" s="20" t="s">
        <v>15</v>
      </c>
      <c r="B17" s="9">
        <f>B18+B19+B20</f>
        <v>366799.1</v>
      </c>
      <c r="C17" s="9">
        <f>C18+C19+C20</f>
        <v>251767.7</v>
      </c>
      <c r="D17" s="9">
        <f t="shared" si="0"/>
        <v>68.63912697713818</v>
      </c>
      <c r="E17" s="9">
        <f>E18+E19+E20</f>
        <v>374704.8</v>
      </c>
      <c r="F17" s="9">
        <f>F18+F19+F20</f>
        <v>256761.4</v>
      </c>
      <c r="G17" s="9">
        <f>F17/E17*100</f>
        <v>68.5236484827523</v>
      </c>
      <c r="H17" s="9">
        <f t="shared" si="2"/>
        <v>101.98345538367313</v>
      </c>
      <c r="I17" s="16"/>
    </row>
    <row r="18" spans="1:8" s="17" customFormat="1" ht="25.5">
      <c r="A18" s="13" t="s">
        <v>23</v>
      </c>
      <c r="B18" s="10">
        <v>365164.1</v>
      </c>
      <c r="C18" s="10">
        <v>250132.7</v>
      </c>
      <c r="D18" s="10">
        <f t="shared" si="0"/>
        <v>68.49871057970924</v>
      </c>
      <c r="E18" s="10">
        <v>369230.8</v>
      </c>
      <c r="F18" s="10">
        <v>255287.4</v>
      </c>
      <c r="G18" s="10">
        <f>F18/E18*100</f>
        <v>69.14033173830569</v>
      </c>
      <c r="H18" s="10">
        <f>SUM(F18/C18)*100</f>
        <v>102.06078613471969</v>
      </c>
    </row>
    <row r="19" spans="1:8" s="17" customFormat="1" ht="12.75">
      <c r="A19" s="13" t="s">
        <v>21</v>
      </c>
      <c r="B19" s="10">
        <v>1635</v>
      </c>
      <c r="C19" s="10">
        <v>1635</v>
      </c>
      <c r="D19" s="10">
        <f t="shared" si="0"/>
        <v>100</v>
      </c>
      <c r="E19" s="10">
        <v>5500</v>
      </c>
      <c r="F19" s="10">
        <v>1500</v>
      </c>
      <c r="G19" s="10">
        <f>F19/E19*100</f>
        <v>27.27272727272727</v>
      </c>
      <c r="H19" s="10">
        <f>SUM(F19/C19)*100</f>
        <v>91.74311926605505</v>
      </c>
    </row>
    <row r="20" spans="1:8" s="17" customFormat="1" ht="25.5">
      <c r="A20" s="21" t="s">
        <v>42</v>
      </c>
      <c r="B20" s="10"/>
      <c r="C20" s="10"/>
      <c r="D20" s="10"/>
      <c r="E20" s="10">
        <v>-26</v>
      </c>
      <c r="F20" s="10">
        <v>-26</v>
      </c>
      <c r="G20" s="10">
        <f>F20/E20*100</f>
        <v>100</v>
      </c>
      <c r="H20" s="10"/>
    </row>
    <row r="21" spans="1:9" s="17" customFormat="1" ht="12.75">
      <c r="A21" s="20" t="s">
        <v>16</v>
      </c>
      <c r="B21" s="9">
        <f>B7+B17</f>
        <v>534063.5</v>
      </c>
      <c r="C21" s="9">
        <f>C7+C17</f>
        <v>358473.5</v>
      </c>
      <c r="D21" s="9">
        <f t="shared" si="0"/>
        <v>67.12188719131714</v>
      </c>
      <c r="E21" s="9">
        <f>E7+E17</f>
        <v>557443.5</v>
      </c>
      <c r="F21" s="9">
        <f>F7+F17</f>
        <v>343385.4</v>
      </c>
      <c r="G21" s="9">
        <f>F21/E21*100</f>
        <v>61.60003659563705</v>
      </c>
      <c r="H21" s="9">
        <f>SUM(F21/C21)*100</f>
        <v>95.79101384063257</v>
      </c>
      <c r="I21" s="16"/>
    </row>
    <row r="22" spans="1:8" s="17" customFormat="1" ht="12.75">
      <c r="A22" s="28" t="s">
        <v>1</v>
      </c>
      <c r="B22" s="29"/>
      <c r="C22" s="29"/>
      <c r="D22" s="29"/>
      <c r="E22" s="29"/>
      <c r="F22" s="29"/>
      <c r="G22" s="29"/>
      <c r="H22" s="30"/>
    </row>
    <row r="23" spans="1:8" s="17" customFormat="1" ht="12.75">
      <c r="A23" s="13" t="s">
        <v>0</v>
      </c>
      <c r="B23" s="10">
        <v>52399.6</v>
      </c>
      <c r="C23" s="10">
        <v>38889.4</v>
      </c>
      <c r="D23" s="10">
        <f>C23/B23*100</f>
        <v>74.21697875556302</v>
      </c>
      <c r="E23" s="10">
        <v>68620</v>
      </c>
      <c r="F23" s="10">
        <v>41952.4</v>
      </c>
      <c r="G23" s="10">
        <f>F23/E23*100</f>
        <v>61.13727776158555</v>
      </c>
      <c r="H23" s="10">
        <f>F23/C23*100</f>
        <v>107.87618219874824</v>
      </c>
    </row>
    <row r="24" spans="1:8" s="17" customFormat="1" ht="12.75">
      <c r="A24" s="13" t="s">
        <v>4</v>
      </c>
      <c r="B24" s="10">
        <v>32663.4</v>
      </c>
      <c r="C24" s="10">
        <v>11603.3</v>
      </c>
      <c r="D24" s="10">
        <f aca="true" t="shared" si="3" ref="D24:D32">C24/B24*100</f>
        <v>35.5238585082998</v>
      </c>
      <c r="E24" s="10">
        <v>18286.5</v>
      </c>
      <c r="F24" s="10">
        <v>2340</v>
      </c>
      <c r="G24" s="10">
        <f aca="true" t="shared" si="4" ref="G24:G33">F24/E24*100</f>
        <v>12.796325157903372</v>
      </c>
      <c r="H24" s="10">
        <f aca="true" t="shared" si="5" ref="H24:H33">F24/C24*100</f>
        <v>20.166676721277568</v>
      </c>
    </row>
    <row r="25" spans="1:8" s="17" customFormat="1" ht="12.75">
      <c r="A25" s="13" t="s">
        <v>43</v>
      </c>
      <c r="B25" s="10">
        <v>3960.9</v>
      </c>
      <c r="C25" s="10">
        <v>2817.6</v>
      </c>
      <c r="D25" s="10">
        <f t="shared" si="3"/>
        <v>71.13534802696357</v>
      </c>
      <c r="E25" s="10">
        <v>1000</v>
      </c>
      <c r="F25" s="10">
        <v>0</v>
      </c>
      <c r="G25" s="10">
        <f t="shared" si="4"/>
        <v>0</v>
      </c>
      <c r="H25" s="10">
        <f t="shared" si="5"/>
        <v>0</v>
      </c>
    </row>
    <row r="26" spans="1:8" s="17" customFormat="1" ht="12.75">
      <c r="A26" s="13" t="s">
        <v>10</v>
      </c>
      <c r="B26" s="10">
        <v>351971.1</v>
      </c>
      <c r="C26" s="10">
        <v>241620.8</v>
      </c>
      <c r="D26" s="10">
        <f t="shared" si="3"/>
        <v>68.64790887660948</v>
      </c>
      <c r="E26" s="10">
        <v>354110.1</v>
      </c>
      <c r="F26" s="10">
        <v>231037.6</v>
      </c>
      <c r="G26" s="10">
        <f t="shared" si="4"/>
        <v>65.24456659101223</v>
      </c>
      <c r="H26" s="10">
        <f t="shared" si="5"/>
        <v>95.6199135173793</v>
      </c>
    </row>
    <row r="27" spans="1:8" s="17" customFormat="1" ht="12.75">
      <c r="A27" s="13" t="s">
        <v>17</v>
      </c>
      <c r="B27" s="10">
        <v>59622.9</v>
      </c>
      <c r="C27" s="10">
        <v>38552.2</v>
      </c>
      <c r="D27" s="10">
        <f t="shared" si="3"/>
        <v>64.6600551130522</v>
      </c>
      <c r="E27" s="10">
        <v>75411.8</v>
      </c>
      <c r="F27" s="10">
        <v>47141.6</v>
      </c>
      <c r="G27" s="10">
        <f t="shared" si="4"/>
        <v>62.51223283358838</v>
      </c>
      <c r="H27" s="10">
        <f t="shared" si="5"/>
        <v>122.27992176840752</v>
      </c>
    </row>
    <row r="28" spans="1:8" s="17" customFormat="1" ht="12.75">
      <c r="A28" s="13" t="s">
        <v>11</v>
      </c>
      <c r="B28" s="10">
        <v>9524</v>
      </c>
      <c r="C28" s="10">
        <v>5671.5</v>
      </c>
      <c r="D28" s="10">
        <f t="shared" si="3"/>
        <v>59.54955900881982</v>
      </c>
      <c r="E28" s="10">
        <v>7682.6</v>
      </c>
      <c r="F28" s="10">
        <v>4659.6</v>
      </c>
      <c r="G28" s="10">
        <f t="shared" si="4"/>
        <v>60.65134199359592</v>
      </c>
      <c r="H28" s="10">
        <f t="shared" si="5"/>
        <v>82.15815921713833</v>
      </c>
    </row>
    <row r="29" spans="1:8" s="17" customFormat="1" ht="12.75">
      <c r="A29" s="13" t="s">
        <v>18</v>
      </c>
      <c r="B29" s="10">
        <v>18392.2</v>
      </c>
      <c r="C29" s="10">
        <v>12106.8</v>
      </c>
      <c r="D29" s="10">
        <f t="shared" si="3"/>
        <v>65.82573047270037</v>
      </c>
      <c r="E29" s="10">
        <v>20905.1</v>
      </c>
      <c r="F29" s="10">
        <v>12729.3</v>
      </c>
      <c r="G29" s="10">
        <f t="shared" si="4"/>
        <v>60.89088308594553</v>
      </c>
      <c r="H29" s="10">
        <f t="shared" si="5"/>
        <v>105.14173852710873</v>
      </c>
    </row>
    <row r="30" spans="1:8" s="17" customFormat="1" ht="12.75">
      <c r="A30" s="21" t="s">
        <v>44</v>
      </c>
      <c r="B30" s="10"/>
      <c r="C30" s="10"/>
      <c r="D30" s="10"/>
      <c r="E30" s="10">
        <v>1138.9</v>
      </c>
      <c r="F30" s="10">
        <v>768.2</v>
      </c>
      <c r="G30" s="10">
        <f t="shared" si="4"/>
        <v>67.45104925805602</v>
      </c>
      <c r="H30" s="10"/>
    </row>
    <row r="31" spans="1:8" s="17" customFormat="1" ht="12.75">
      <c r="A31" s="13" t="s">
        <v>19</v>
      </c>
      <c r="B31" s="10">
        <v>17.3</v>
      </c>
      <c r="C31" s="10">
        <v>1.6</v>
      </c>
      <c r="D31" s="10">
        <f t="shared" si="3"/>
        <v>9.248554913294797</v>
      </c>
      <c r="E31" s="10">
        <v>14.3</v>
      </c>
      <c r="F31" s="10">
        <v>3.9</v>
      </c>
      <c r="G31" s="10">
        <f t="shared" si="4"/>
        <v>27.27272727272727</v>
      </c>
      <c r="H31" s="10">
        <f t="shared" si="5"/>
        <v>243.75</v>
      </c>
    </row>
    <row r="32" spans="1:8" s="17" customFormat="1" ht="12.75">
      <c r="A32" s="13" t="s">
        <v>22</v>
      </c>
      <c r="B32" s="10">
        <v>1583.4</v>
      </c>
      <c r="C32" s="10">
        <v>1187.4</v>
      </c>
      <c r="D32" s="10">
        <f t="shared" si="3"/>
        <v>74.99052671466465</v>
      </c>
      <c r="E32" s="10">
        <v>15351.8</v>
      </c>
      <c r="F32" s="10">
        <v>2749.8</v>
      </c>
      <c r="G32" s="10">
        <f t="shared" si="4"/>
        <v>17.911906095702136</v>
      </c>
      <c r="H32" s="10">
        <f t="shared" si="5"/>
        <v>231.58160687215766</v>
      </c>
    </row>
    <row r="33" spans="1:9" s="17" customFormat="1" ht="12.75">
      <c r="A33" s="20" t="s">
        <v>16</v>
      </c>
      <c r="B33" s="9">
        <f>SUM(B23:B32)</f>
        <v>530134.8</v>
      </c>
      <c r="C33" s="9">
        <f>SUM(C23:C32)</f>
        <v>352450.6</v>
      </c>
      <c r="D33" s="9">
        <f>C33/B33*100</f>
        <v>66.48320389455662</v>
      </c>
      <c r="E33" s="9">
        <f>SUM(E23:E32)</f>
        <v>562521.1000000001</v>
      </c>
      <c r="F33" s="9">
        <f>SUM(F23:F32)</f>
        <v>343382.39999999997</v>
      </c>
      <c r="G33" s="9">
        <f t="shared" si="4"/>
        <v>61.04347019160702</v>
      </c>
      <c r="H33" s="9">
        <f t="shared" si="5"/>
        <v>97.4271004220166</v>
      </c>
      <c r="I33" s="16"/>
    </row>
    <row r="34" spans="1:10" s="17" customFormat="1" ht="31.5" customHeight="1">
      <c r="A34" s="20" t="s">
        <v>31</v>
      </c>
      <c r="B34" s="9">
        <f>B21-B33</f>
        <v>3928.6999999999534</v>
      </c>
      <c r="C34" s="9">
        <f>C21-C33</f>
        <v>6022.900000000023</v>
      </c>
      <c r="D34" s="10" t="s">
        <v>26</v>
      </c>
      <c r="E34" s="9">
        <f>E21-E33</f>
        <v>-5077.600000000093</v>
      </c>
      <c r="F34" s="9">
        <f>F21-F33</f>
        <v>3.0000000000582077</v>
      </c>
      <c r="G34" s="10" t="s">
        <v>26</v>
      </c>
      <c r="H34" s="22" t="s">
        <v>26</v>
      </c>
      <c r="I34" s="23"/>
      <c r="J34" s="19"/>
    </row>
    <row r="35" spans="1:8" s="17" customFormat="1" ht="12.75">
      <c r="A35" s="28" t="s">
        <v>20</v>
      </c>
      <c r="B35" s="29"/>
      <c r="C35" s="29"/>
      <c r="D35" s="29"/>
      <c r="E35" s="29"/>
      <c r="F35" s="29"/>
      <c r="G35" s="29"/>
      <c r="H35" s="30"/>
    </row>
    <row r="36" spans="1:8" s="17" customFormat="1" ht="38.25" customHeight="1">
      <c r="A36" s="24" t="s">
        <v>30</v>
      </c>
      <c r="B36" s="11">
        <f>B37+B38+B39</f>
        <v>-3928.7</v>
      </c>
      <c r="C36" s="11">
        <f>C37+C38+C39</f>
        <v>-6022.9</v>
      </c>
      <c r="D36" s="11"/>
      <c r="E36" s="11">
        <f>E37+E38+E39</f>
        <v>5077.6</v>
      </c>
      <c r="F36" s="11">
        <f>F37+F38+F39</f>
        <v>-3</v>
      </c>
      <c r="G36" s="25"/>
      <c r="H36" s="26"/>
    </row>
    <row r="37" spans="1:8" s="17" customFormat="1" ht="30" customHeight="1">
      <c r="A37" s="13" t="s">
        <v>12</v>
      </c>
      <c r="B37" s="10"/>
      <c r="C37" s="10"/>
      <c r="D37" s="10"/>
      <c r="E37" s="10">
        <v>8000</v>
      </c>
      <c r="F37" s="10"/>
      <c r="G37" s="10"/>
      <c r="H37" s="26"/>
    </row>
    <row r="38" spans="1:8" s="17" customFormat="1" ht="29.25" customHeight="1">
      <c r="A38" s="13" t="s">
        <v>13</v>
      </c>
      <c r="B38" s="10">
        <v>-5000</v>
      </c>
      <c r="C38" s="10">
        <v>-5000</v>
      </c>
      <c r="D38" s="10"/>
      <c r="E38" s="10">
        <v>-4000</v>
      </c>
      <c r="F38" s="10"/>
      <c r="G38" s="10"/>
      <c r="H38" s="26"/>
    </row>
    <row r="39" spans="1:8" s="17" customFormat="1" ht="25.5">
      <c r="A39" s="13" t="s">
        <v>2</v>
      </c>
      <c r="B39" s="10">
        <v>1071.3</v>
      </c>
      <c r="C39" s="10">
        <v>-1022.9</v>
      </c>
      <c r="D39" s="10"/>
      <c r="E39" s="10">
        <v>1077.6</v>
      </c>
      <c r="F39" s="10">
        <v>-3</v>
      </c>
      <c r="G39" s="10"/>
      <c r="H39" s="26"/>
    </row>
  </sheetData>
  <sheetProtection/>
  <mergeCells count="5">
    <mergeCell ref="A2:H2"/>
    <mergeCell ref="A1:H1"/>
    <mergeCell ref="A6:H6"/>
    <mergeCell ref="A22:H22"/>
    <mergeCell ref="A35:H35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2022-10-07T12:18:54Z</cp:lastPrinted>
  <dcterms:created xsi:type="dcterms:W3CDTF">2009-04-17T07:03:32Z</dcterms:created>
  <dcterms:modified xsi:type="dcterms:W3CDTF">2022-10-07T12:19:20Z</dcterms:modified>
  <cp:category/>
  <cp:version/>
  <cp:contentType/>
  <cp:contentStatus/>
</cp:coreProperties>
</file>