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192" windowHeight="9852" activeTab="0"/>
  </bookViews>
  <sheets>
    <sheet name="на подпись" sheetId="1" r:id="rId1"/>
  </sheets>
  <definedNames>
    <definedName name="_xlnm.Print_Titles" localSheetId="0">'на подпись'!$4:$5</definedName>
    <definedName name="_xlnm.Print_Area" localSheetId="0">'на подпись'!$A$1:$H$40</definedName>
  </definedNames>
  <calcPr fullCalcOnLoad="1"/>
</workbook>
</file>

<file path=xl/sharedStrings.xml><?xml version="1.0" encoding="utf-8"?>
<sst xmlns="http://schemas.openxmlformats.org/spreadsheetml/2006/main" count="49" uniqueCount="46">
  <si>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</si>
  <si>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</si>
  <si>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</si>
  <si>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</si>
  <si>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</si>
  <si>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</si>
  <si>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</si>
  <si>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</si>
  <si>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</si>
  <si>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</si>
  <si>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</si>
  <si>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</si>
  <si>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</si>
  <si>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</si>
  <si>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</si>
  <si>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Налоговые и неналоговые доходы</t>
  </si>
  <si>
    <t>Безвозмездные поступления</t>
  </si>
  <si>
    <t>Всего:</t>
  </si>
  <si>
    <t>Культура, кинематография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</si>
  <si>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</si>
  <si>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</si>
  <si>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</si>
  <si>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прочие безвозмездные поступления</t>
  </si>
  <si>
    <t>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</si>
  <si>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</si>
  <si>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платежи при пользовании природными ресурсами         </t>
  </si>
  <si>
    <t>Сведения</t>
  </si>
  <si>
    <t>-</t>
  </si>
  <si>
    <t>налог на доходы с физических лиц</t>
  </si>
  <si>
    <t>акцизы на нефтепродукты</t>
  </si>
  <si>
    <t>налоги на совокупный доход (ЕНВД, ЕСХН, патенты)</t>
  </si>
  <si>
    <t>Источники финансирования дефицитов бюджетов</t>
  </si>
  <si>
    <t>Результат исполнения бюджета (дефицит "-", профицит "+")</t>
  </si>
  <si>
    <t>доходы от оказания платных услуг (работ) и компенсации затрат государства</t>
  </si>
  <si>
    <t>% исполнения 2019</t>
  </si>
  <si>
    <t>возврат остатков субсидий и субвенций прошлых лет</t>
  </si>
  <si>
    <t>(тыс. рублей)</t>
  </si>
  <si>
    <t>прочие неналоговые доходы</t>
  </si>
  <si>
    <t xml:space="preserve"> об исполнении бюджета Советского муниципального района за I квартал 2020 года в сравнении с I кварталом 2019 года </t>
  </si>
  <si>
    <t>Бюджетные назначения по состоянию на 01.04.2019</t>
  </si>
  <si>
    <t xml:space="preserve">Исполнено на 01.04.2019 </t>
  </si>
  <si>
    <t>Бюджетные назначения по состоянию на 01.04.2020</t>
  </si>
  <si>
    <t>Исполнено на 01.04.2020</t>
  </si>
  <si>
    <t>% исполнения 2020</t>
  </si>
  <si>
    <t>Темп роста (2020/2019),                  %</t>
  </si>
  <si>
    <t>Жилищное хозяйство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</si>
</sst>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2" fontId="7" fillId="0" borderId="10" xfId="0" applyNumberFormat="1" applyFont="1" applyFill="1" applyBorder="1" applyAlignment="1">
      <alignment horizontal="center"/>
    </xf>
    <xf numFmtId="182" fontId="6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Alignment="1">
      <alignment/>
    </xf>
    <xf numFmtId="182" fontId="7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72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justify" wrapText="1" shrinkToFit="1"/>
    </xf>
    <xf numFmtId="0" fontId="7" fillId="0" borderId="10" xfId="0" applyFont="1" applyFill="1" applyBorder="1" applyAlignment="1">
      <alignment vertical="justify" wrapText="1" shrinkToFit="1"/>
    </xf>
    <xf numFmtId="0" fontId="7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8" fillId="0" borderId="0" xfId="0" applyFont="1" applyFill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view="pageBreakPreview" zoomScaleNormal="110" zoomScaleSheetLayoutView="100" workbookViewId="0" topLeftCell="A1">
      <selection activeCell="E37" sqref="E37:F40"/>
    </sheetView>
  </sheetViews>
  <sheetFormatPr defaultColWidth="9.28125" defaultRowHeight="12"/>
  <cols>
    <col min="1" max="1" width="45.00390625" style="19" customWidth="1"/>
    <col min="2" max="2" width="16.28125" style="2" customWidth="1"/>
    <col min="3" max="3" width="15.8515625" style="2" customWidth="1"/>
    <col min="4" max="4" width="15.7109375" style="15" customWidth="1"/>
    <col min="5" max="5" width="16.28125" style="2" customWidth="1"/>
    <col min="6" max="6" width="15.8515625" style="2" customWidth="1"/>
    <col min="7" max="7" width="15.7109375" style="15" customWidth="1"/>
    <col min="8" max="8" width="20.00390625" style="15" customWidth="1"/>
    <col min="9" max="9" width="7.421875" style="16" customWidth="1"/>
    <col min="10" max="10" width="11.7109375" style="16" bestFit="1" customWidth="1"/>
    <col min="11" max="16384" width="9.28125" style="16" customWidth="1"/>
  </cols>
  <sheetData>
    <row r="1" spans="1:8" s="1" customFormat="1" ht="17.25">
      <c r="A1" s="26" t="s">
        <v>26</v>
      </c>
      <c r="B1" s="26"/>
      <c r="C1" s="26"/>
      <c r="D1" s="26"/>
      <c r="E1" s="26"/>
      <c r="F1" s="26"/>
      <c r="G1" s="26"/>
      <c r="H1" s="26"/>
    </row>
    <row r="2" spans="1:8" s="1" customFormat="1" ht="38.25" customHeight="1">
      <c r="A2" s="26" t="s">
        <v>38</v>
      </c>
      <c r="B2" s="26"/>
      <c r="C2" s="26"/>
      <c r="D2" s="26"/>
      <c r="E2" s="26"/>
      <c r="F2" s="26"/>
      <c r="G2" s="26"/>
      <c r="H2" s="26"/>
    </row>
    <row r="3" spans="1:8" s="1" customFormat="1" ht="13.5" customHeight="1">
      <c r="A3" s="19"/>
      <c r="B3" s="2"/>
      <c r="C3" s="2"/>
      <c r="E3" s="2"/>
      <c r="F3" s="2"/>
      <c r="H3" s="3" t="s">
        <v>36</v>
      </c>
    </row>
    <row r="4" spans="1:8" s="5" customFormat="1" ht="72" customHeight="1">
      <c r="A4" s="20" t="s">
        <v>6</v>
      </c>
      <c r="B4" s="4" t="s">
        <v>39</v>
      </c>
      <c r="C4" s="4" t="s">
        <v>40</v>
      </c>
      <c r="D4" s="4" t="s">
        <v>34</v>
      </c>
      <c r="E4" s="4" t="s">
        <v>41</v>
      </c>
      <c r="F4" s="4" t="s">
        <v>42</v>
      </c>
      <c r="G4" s="4" t="s">
        <v>43</v>
      </c>
      <c r="H4" s="4" t="s">
        <v>44</v>
      </c>
    </row>
    <row r="5" spans="1:8" s="5" customFormat="1" ht="12.75">
      <c r="A5" s="20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8" s="5" customFormat="1" ht="12.75">
      <c r="A6" s="27" t="s">
        <v>4</v>
      </c>
      <c r="B6" s="28"/>
      <c r="C6" s="28"/>
      <c r="D6" s="28"/>
      <c r="E6" s="28"/>
      <c r="F6" s="28"/>
      <c r="G6" s="28"/>
      <c r="H6" s="29"/>
    </row>
    <row r="7" spans="1:9" s="7" customFormat="1" ht="12.75">
      <c r="A7" s="21" t="s">
        <v>15</v>
      </c>
      <c r="B7" s="17">
        <f>SUM(B8:B17)</f>
        <v>93138.8</v>
      </c>
      <c r="C7" s="17">
        <f>SUM(C8:C17)</f>
        <v>22875.7</v>
      </c>
      <c r="D7" s="17">
        <f>C7/B7*100</f>
        <v>24.560870442822967</v>
      </c>
      <c r="E7" s="17">
        <f>SUM(E8:E17)</f>
        <v>96232.6</v>
      </c>
      <c r="F7" s="17">
        <f>SUM(F8:F17)</f>
        <v>23906.500000000004</v>
      </c>
      <c r="G7" s="17">
        <f>F7/E7*100</f>
        <v>24.84241306999915</v>
      </c>
      <c r="H7" s="17">
        <f>SUM(F7/C7)*100</f>
        <v>104.50609161686857</v>
      </c>
      <c r="I7" s="6"/>
    </row>
    <row r="8" spans="1:10" s="7" customFormat="1" ht="12.75">
      <c r="A8" s="22" t="s">
        <v>28</v>
      </c>
      <c r="B8" s="11">
        <v>52222</v>
      </c>
      <c r="C8" s="11">
        <v>12052.6</v>
      </c>
      <c r="D8" s="11">
        <f aca="true" t="shared" si="0" ref="D8:D22">C8/B8*100</f>
        <v>23.079545019340507</v>
      </c>
      <c r="E8" s="11">
        <v>57891.9</v>
      </c>
      <c r="F8" s="11">
        <v>13832.7</v>
      </c>
      <c r="G8" s="11">
        <f aca="true" t="shared" si="1" ref="G8:G16">F8/E8*100</f>
        <v>23.89401626134226</v>
      </c>
      <c r="H8" s="11">
        <f aca="true" t="shared" si="2" ref="H8:H18">SUM(F8/C8)*100</f>
        <v>114.76942734347774</v>
      </c>
      <c r="I8" s="8"/>
      <c r="J8" s="8"/>
    </row>
    <row r="9" spans="1:8" s="7" customFormat="1" ht="12.75">
      <c r="A9" s="23" t="s">
        <v>29</v>
      </c>
      <c r="B9" s="11">
        <v>7454.3</v>
      </c>
      <c r="C9" s="11">
        <v>1764.6</v>
      </c>
      <c r="D9" s="11">
        <f t="shared" si="0"/>
        <v>23.67224286653341</v>
      </c>
      <c r="E9" s="11">
        <v>7540.6</v>
      </c>
      <c r="F9" s="11">
        <v>1641.1</v>
      </c>
      <c r="G9" s="11">
        <f t="shared" si="1"/>
        <v>21.763520144285597</v>
      </c>
      <c r="H9" s="11">
        <f t="shared" si="2"/>
        <v>93.00124674147115</v>
      </c>
    </row>
    <row r="10" spans="1:8" s="7" customFormat="1" ht="26.25">
      <c r="A10" s="23" t="s">
        <v>30</v>
      </c>
      <c r="B10" s="11">
        <v>12490.2</v>
      </c>
      <c r="C10" s="11">
        <v>7382.7</v>
      </c>
      <c r="D10" s="11">
        <f t="shared" si="0"/>
        <v>59.107940625450354</v>
      </c>
      <c r="E10" s="11">
        <v>11644.8</v>
      </c>
      <c r="F10" s="11">
        <v>6423.3</v>
      </c>
      <c r="G10" s="11">
        <f t="shared" si="1"/>
        <v>55.16024319868096</v>
      </c>
      <c r="H10" s="11">
        <f t="shared" si="2"/>
        <v>87.00475435816165</v>
      </c>
    </row>
    <row r="11" spans="1:8" s="6" customFormat="1" ht="12.75">
      <c r="A11" s="23" t="s">
        <v>7</v>
      </c>
      <c r="B11" s="11">
        <v>2435.5</v>
      </c>
      <c r="C11" s="11">
        <v>666.6</v>
      </c>
      <c r="D11" s="11">
        <f t="shared" si="0"/>
        <v>27.370149866557174</v>
      </c>
      <c r="E11" s="11">
        <v>3132</v>
      </c>
      <c r="F11" s="11">
        <v>762</v>
      </c>
      <c r="G11" s="11">
        <f t="shared" si="1"/>
        <v>24.32950191570881</v>
      </c>
      <c r="H11" s="11">
        <f t="shared" si="2"/>
        <v>114.3114311431143</v>
      </c>
    </row>
    <row r="12" spans="1:8" s="7" customFormat="1" ht="39">
      <c r="A12" s="23" t="s">
        <v>8</v>
      </c>
      <c r="B12" s="11">
        <v>3200</v>
      </c>
      <c r="C12" s="11">
        <v>403.8</v>
      </c>
      <c r="D12" s="11">
        <f t="shared" si="0"/>
        <v>12.61875</v>
      </c>
      <c r="E12" s="11">
        <v>3650</v>
      </c>
      <c r="F12" s="11">
        <v>745.9</v>
      </c>
      <c r="G12" s="11">
        <f t="shared" si="1"/>
        <v>20.435616438356163</v>
      </c>
      <c r="H12" s="11">
        <f t="shared" si="2"/>
        <v>184.7201584943041</v>
      </c>
    </row>
    <row r="13" spans="1:8" s="7" customFormat="1" ht="26.25">
      <c r="A13" s="23" t="s">
        <v>25</v>
      </c>
      <c r="B13" s="11">
        <v>275</v>
      </c>
      <c r="C13" s="11">
        <v>125.9</v>
      </c>
      <c r="D13" s="11">
        <f t="shared" si="0"/>
        <v>45.78181818181818</v>
      </c>
      <c r="E13" s="11">
        <v>420</v>
      </c>
      <c r="F13" s="11">
        <v>114.2</v>
      </c>
      <c r="G13" s="11">
        <f t="shared" si="1"/>
        <v>27.190476190476193</v>
      </c>
      <c r="H13" s="11">
        <f t="shared" si="2"/>
        <v>90.70691024622715</v>
      </c>
    </row>
    <row r="14" spans="1:8" s="7" customFormat="1" ht="26.25">
      <c r="A14" s="23" t="s">
        <v>33</v>
      </c>
      <c r="B14" s="11">
        <v>0</v>
      </c>
      <c r="C14" s="11">
        <v>173</v>
      </c>
      <c r="D14" s="11"/>
      <c r="E14" s="11"/>
      <c r="F14" s="11"/>
      <c r="G14" s="11"/>
      <c r="H14" s="11">
        <f t="shared" si="2"/>
        <v>0</v>
      </c>
    </row>
    <row r="15" spans="1:8" s="7" customFormat="1" ht="26.25">
      <c r="A15" s="23" t="s">
        <v>9</v>
      </c>
      <c r="B15" s="11">
        <v>12670.8</v>
      </c>
      <c r="C15" s="11">
        <v>272.8</v>
      </c>
      <c r="D15" s="11">
        <f t="shared" si="0"/>
        <v>2.152981658616662</v>
      </c>
      <c r="E15" s="11">
        <v>11413.3</v>
      </c>
      <c r="F15" s="11">
        <v>109.1</v>
      </c>
      <c r="G15" s="11">
        <f t="shared" si="1"/>
        <v>0.9559023244810878</v>
      </c>
      <c r="H15" s="11">
        <f t="shared" si="2"/>
        <v>39.99266862170088</v>
      </c>
    </row>
    <row r="16" spans="1:8" s="7" customFormat="1" ht="12.75">
      <c r="A16" s="23" t="s">
        <v>10</v>
      </c>
      <c r="B16" s="11">
        <v>2391</v>
      </c>
      <c r="C16" s="11">
        <v>587.3</v>
      </c>
      <c r="D16" s="11">
        <f t="shared" si="0"/>
        <v>24.562944374738603</v>
      </c>
      <c r="E16" s="11">
        <v>540</v>
      </c>
      <c r="F16" s="11">
        <v>278.2</v>
      </c>
      <c r="G16" s="11">
        <f t="shared" si="1"/>
        <v>51.51851851851852</v>
      </c>
      <c r="H16" s="11">
        <f t="shared" si="2"/>
        <v>47.36931721437085</v>
      </c>
    </row>
    <row r="17" spans="1:8" s="7" customFormat="1" ht="12.75">
      <c r="A17" s="23" t="s">
        <v>37</v>
      </c>
      <c r="B17" s="11">
        <v>0</v>
      </c>
      <c r="C17" s="11">
        <v>-553.6</v>
      </c>
      <c r="D17" s="11"/>
      <c r="E17" s="11"/>
      <c r="F17" s="11"/>
      <c r="G17" s="11"/>
      <c r="H17" s="11">
        <f t="shared" si="2"/>
        <v>0</v>
      </c>
    </row>
    <row r="18" spans="1:9" s="7" customFormat="1" ht="12.75">
      <c r="A18" s="24" t="s">
        <v>16</v>
      </c>
      <c r="B18" s="17">
        <f>B19+B20+B21</f>
        <v>285461.9</v>
      </c>
      <c r="C18" s="17">
        <f>C19+C20+C21</f>
        <v>50316.9</v>
      </c>
      <c r="D18" s="17">
        <f t="shared" si="0"/>
        <v>17.62648535583908</v>
      </c>
      <c r="E18" s="17">
        <f>E19+E20+E21</f>
        <v>301550.1</v>
      </c>
      <c r="F18" s="17">
        <f>F19+F20+F21</f>
        <v>64550.5</v>
      </c>
      <c r="G18" s="17">
        <f>F18/E18*100</f>
        <v>21.406227356581876</v>
      </c>
      <c r="H18" s="17">
        <f t="shared" si="2"/>
        <v>128.28791121869588</v>
      </c>
      <c r="I18" s="6"/>
    </row>
    <row r="19" spans="1:8" s="7" customFormat="1" ht="39">
      <c r="A19" s="23" t="s">
        <v>24</v>
      </c>
      <c r="B19" s="11">
        <v>283781.9</v>
      </c>
      <c r="C19" s="11">
        <v>50316.9</v>
      </c>
      <c r="D19" s="11">
        <f t="shared" si="0"/>
        <v>17.730834841827473</v>
      </c>
      <c r="E19" s="11">
        <v>301550.1</v>
      </c>
      <c r="F19" s="11">
        <v>64550.5</v>
      </c>
      <c r="G19" s="11">
        <f>F19/E19*100</f>
        <v>21.406227356581876</v>
      </c>
      <c r="H19" s="11">
        <f>SUM(F19/C19)*100</f>
        <v>128.28791121869588</v>
      </c>
    </row>
    <row r="20" spans="1:8" s="7" customFormat="1" ht="12.75">
      <c r="A20" s="23" t="s">
        <v>22</v>
      </c>
      <c r="B20" s="11">
        <v>1680</v>
      </c>
      <c r="C20" s="11">
        <v>0</v>
      </c>
      <c r="D20" s="11"/>
      <c r="E20" s="11"/>
      <c r="F20" s="11"/>
      <c r="G20" s="11"/>
      <c r="H20" s="11"/>
    </row>
    <row r="21" spans="1:8" s="7" customFormat="1" ht="26.25">
      <c r="A21" s="23" t="s">
        <v>35</v>
      </c>
      <c r="B21" s="11"/>
      <c r="C21" s="11"/>
      <c r="D21" s="11"/>
      <c r="E21" s="11"/>
      <c r="F21" s="11"/>
      <c r="G21" s="11"/>
      <c r="H21" s="11"/>
    </row>
    <row r="22" spans="1:10" s="7" customFormat="1" ht="12.75">
      <c r="A22" s="24" t="s">
        <v>17</v>
      </c>
      <c r="B22" s="17">
        <f>B7+B18</f>
        <v>378600.7</v>
      </c>
      <c r="C22" s="17">
        <f>C7+C18</f>
        <v>73192.6</v>
      </c>
      <c r="D22" s="17">
        <f t="shared" si="0"/>
        <v>19.332399543899417</v>
      </c>
      <c r="E22" s="17">
        <f>E7+E18</f>
        <v>397782.69999999995</v>
      </c>
      <c r="F22" s="17">
        <f>F7+F18</f>
        <v>88457</v>
      </c>
      <c r="G22" s="17">
        <f>F22/E22*100</f>
        <v>22.23751812233162</v>
      </c>
      <c r="H22" s="17">
        <f>SUM(F22/C22)*100</f>
        <v>120.85511376833176</v>
      </c>
      <c r="I22" s="9"/>
      <c r="J22" s="10"/>
    </row>
    <row r="23" spans="1:10" s="7" customFormat="1" ht="12.75">
      <c r="A23" s="27" t="s">
        <v>1</v>
      </c>
      <c r="B23" s="28"/>
      <c r="C23" s="28"/>
      <c r="D23" s="28"/>
      <c r="E23" s="28"/>
      <c r="F23" s="28"/>
      <c r="G23" s="28"/>
      <c r="H23" s="29"/>
      <c r="I23" s="10"/>
      <c r="J23" s="10"/>
    </row>
    <row r="24" spans="1:10" s="7" customFormat="1" ht="12.75">
      <c r="A24" s="23" t="s">
        <v>0</v>
      </c>
      <c r="B24" s="11">
        <v>37553</v>
      </c>
      <c r="C24" s="11">
        <v>10118.6</v>
      </c>
      <c r="D24" s="11">
        <f>C24/B24*100</f>
        <v>26.944851276862035</v>
      </c>
      <c r="E24" s="11">
        <v>39841</v>
      </c>
      <c r="F24" s="11">
        <v>11783.7</v>
      </c>
      <c r="G24" s="11">
        <f>F24/E24*100</f>
        <v>29.57681785095756</v>
      </c>
      <c r="H24" s="11">
        <f>F24/C24*100</f>
        <v>116.45583381100153</v>
      </c>
      <c r="I24" s="10"/>
      <c r="J24" s="10"/>
    </row>
    <row r="25" spans="1:10" s="7" customFormat="1" ht="12.75">
      <c r="A25" s="23" t="s">
        <v>5</v>
      </c>
      <c r="B25" s="11">
        <v>16414.3</v>
      </c>
      <c r="C25" s="11">
        <v>573.1</v>
      </c>
      <c r="D25" s="11">
        <f aca="true" t="shared" si="3" ref="D25:D33">C25/B25*100</f>
        <v>3.491467805511048</v>
      </c>
      <c r="E25" s="11">
        <v>16679.1</v>
      </c>
      <c r="F25" s="11">
        <v>211.3</v>
      </c>
      <c r="G25" s="11">
        <f aca="true" t="shared" si="4" ref="G25:G33">F25/E25*100</f>
        <v>1.2668549262250364</v>
      </c>
      <c r="H25" s="11">
        <f aca="true" t="shared" si="5" ref="H25:H33">F25/C25*100</f>
        <v>36.869656255452796</v>
      </c>
      <c r="I25" s="10"/>
      <c r="J25" s="10"/>
    </row>
    <row r="26" spans="1:10" s="7" customFormat="1" ht="12.75">
      <c r="A26" s="23" t="s">
        <v>45</v>
      </c>
      <c r="B26" s="11">
        <v>50</v>
      </c>
      <c r="C26" s="11">
        <v>0</v>
      </c>
      <c r="D26" s="11"/>
      <c r="E26" s="11"/>
      <c r="F26" s="11"/>
      <c r="G26" s="11"/>
      <c r="H26" s="11"/>
      <c r="I26" s="10"/>
      <c r="J26" s="10"/>
    </row>
    <row r="27" spans="1:10" s="7" customFormat="1" ht="12.75">
      <c r="A27" s="23" t="s">
        <v>11</v>
      </c>
      <c r="B27" s="11">
        <v>266037</v>
      </c>
      <c r="C27" s="11">
        <v>50215.7</v>
      </c>
      <c r="D27" s="11">
        <f t="shared" si="3"/>
        <v>18.875457173250336</v>
      </c>
      <c r="E27" s="11">
        <v>272842.6</v>
      </c>
      <c r="F27" s="11">
        <v>56990.8</v>
      </c>
      <c r="G27" s="11">
        <f t="shared" si="4"/>
        <v>20.887793914879865</v>
      </c>
      <c r="H27" s="11">
        <f t="shared" si="5"/>
        <v>113.49199553127809</v>
      </c>
      <c r="I27" s="10"/>
      <c r="J27" s="10"/>
    </row>
    <row r="28" spans="1:10" s="7" customFormat="1" ht="12.75">
      <c r="A28" s="23" t="s">
        <v>18</v>
      </c>
      <c r="B28" s="11">
        <v>39392.9</v>
      </c>
      <c r="C28" s="11">
        <v>6798.1</v>
      </c>
      <c r="D28" s="11">
        <f t="shared" si="3"/>
        <v>17.257170708427154</v>
      </c>
      <c r="E28" s="11">
        <v>45273.7</v>
      </c>
      <c r="F28" s="11">
        <v>9400.7</v>
      </c>
      <c r="G28" s="11">
        <f t="shared" si="4"/>
        <v>20.764152256166387</v>
      </c>
      <c r="H28" s="11">
        <f t="shared" si="5"/>
        <v>138.2842264750445</v>
      </c>
      <c r="I28" s="10"/>
      <c r="J28" s="10"/>
    </row>
    <row r="29" spans="1:10" s="7" customFormat="1" ht="12.75">
      <c r="A29" s="23" t="s">
        <v>12</v>
      </c>
      <c r="B29" s="11">
        <v>11051.7</v>
      </c>
      <c r="C29" s="11">
        <v>2129</v>
      </c>
      <c r="D29" s="11">
        <f t="shared" si="3"/>
        <v>19.264004632771428</v>
      </c>
      <c r="E29" s="11">
        <v>11933.8</v>
      </c>
      <c r="F29" s="11">
        <v>2113.5</v>
      </c>
      <c r="G29" s="11">
        <f t="shared" si="4"/>
        <v>17.71020127704503</v>
      </c>
      <c r="H29" s="11">
        <f t="shared" si="5"/>
        <v>99.27195866604039</v>
      </c>
      <c r="I29" s="10"/>
      <c r="J29" s="10"/>
    </row>
    <row r="30" spans="1:10" s="7" customFormat="1" ht="12.75">
      <c r="A30" s="23" t="s">
        <v>19</v>
      </c>
      <c r="B30" s="11">
        <v>13309.2</v>
      </c>
      <c r="C30" s="11">
        <v>3013.9</v>
      </c>
      <c r="D30" s="11">
        <f t="shared" si="3"/>
        <v>22.64523788056382</v>
      </c>
      <c r="E30" s="11">
        <v>15107.7</v>
      </c>
      <c r="F30" s="11">
        <v>3581.1</v>
      </c>
      <c r="G30" s="11">
        <f t="shared" si="4"/>
        <v>23.703806668122876</v>
      </c>
      <c r="H30" s="11">
        <f t="shared" si="5"/>
        <v>118.81946978997311</v>
      </c>
      <c r="I30" s="10"/>
      <c r="J30" s="10"/>
    </row>
    <row r="31" spans="1:10" s="7" customFormat="1" ht="12.75">
      <c r="A31" s="23" t="s">
        <v>20</v>
      </c>
      <c r="B31" s="11">
        <v>20</v>
      </c>
      <c r="C31" s="11">
        <v>0</v>
      </c>
      <c r="D31" s="11">
        <f t="shared" si="3"/>
        <v>0</v>
      </c>
      <c r="E31" s="11">
        <v>22.3</v>
      </c>
      <c r="F31" s="11">
        <v>0</v>
      </c>
      <c r="G31" s="11">
        <f t="shared" si="4"/>
        <v>0</v>
      </c>
      <c r="H31" s="11" t="e">
        <f t="shared" si="5"/>
        <v>#DIV/0!</v>
      </c>
      <c r="I31" s="10"/>
      <c r="J31" s="10"/>
    </row>
    <row r="32" spans="1:10" s="7" customFormat="1" ht="12.75">
      <c r="A32" s="23" t="s">
        <v>23</v>
      </c>
      <c r="B32" s="11">
        <v>1494.8</v>
      </c>
      <c r="C32" s="11">
        <v>359.5</v>
      </c>
      <c r="D32" s="11">
        <f t="shared" si="3"/>
        <v>24.05004013914905</v>
      </c>
      <c r="E32" s="11">
        <v>1544.8</v>
      </c>
      <c r="F32" s="11">
        <v>406.5</v>
      </c>
      <c r="G32" s="11">
        <f t="shared" si="4"/>
        <v>26.314085965820823</v>
      </c>
      <c r="H32" s="11">
        <f t="shared" si="5"/>
        <v>113.07371349095968</v>
      </c>
      <c r="I32" s="10"/>
      <c r="J32" s="10"/>
    </row>
    <row r="33" spans="1:10" s="7" customFormat="1" ht="12.75">
      <c r="A33" s="24" t="s">
        <v>17</v>
      </c>
      <c r="B33" s="17">
        <f>SUM(B24:B32)</f>
        <v>385322.9</v>
      </c>
      <c r="C33" s="17">
        <f>SUM(C24:C32)</f>
        <v>73207.9</v>
      </c>
      <c r="D33" s="17">
        <f t="shared" si="3"/>
        <v>18.999104387514986</v>
      </c>
      <c r="E33" s="17">
        <f>SUM(E24:E32)</f>
        <v>403244.99999999994</v>
      </c>
      <c r="F33" s="17">
        <f>SUM(F24:F32)</f>
        <v>84487.6</v>
      </c>
      <c r="G33" s="17">
        <f t="shared" si="4"/>
        <v>20.951927488251563</v>
      </c>
      <c r="H33" s="17">
        <f t="shared" si="5"/>
        <v>115.40776336980028</v>
      </c>
      <c r="I33" s="9"/>
      <c r="J33" s="10"/>
    </row>
    <row r="34" spans="1:10" s="7" customFormat="1" ht="31.5" customHeight="1">
      <c r="A34" s="24" t="s">
        <v>32</v>
      </c>
      <c r="B34" s="17">
        <f>B22-B33</f>
        <v>-6722.200000000012</v>
      </c>
      <c r="C34" s="17">
        <f>C22-C33</f>
        <v>-15.299999999988358</v>
      </c>
      <c r="D34" s="11" t="s">
        <v>27</v>
      </c>
      <c r="E34" s="17">
        <f>E22-E33</f>
        <v>-5462.299999999988</v>
      </c>
      <c r="F34" s="17">
        <f>F22-F33</f>
        <v>3969.399999999994</v>
      </c>
      <c r="G34" s="11" t="s">
        <v>27</v>
      </c>
      <c r="H34" s="12" t="s">
        <v>27</v>
      </c>
      <c r="I34" s="13"/>
      <c r="J34" s="8"/>
    </row>
    <row r="35" spans="1:8" s="7" customFormat="1" ht="12.75">
      <c r="A35" s="27" t="s">
        <v>21</v>
      </c>
      <c r="B35" s="28"/>
      <c r="C35" s="28"/>
      <c r="D35" s="28"/>
      <c r="E35" s="28"/>
      <c r="F35" s="28"/>
      <c r="G35" s="28"/>
      <c r="H35" s="29"/>
    </row>
    <row r="36" spans="1:8" s="7" customFormat="1" ht="38.25" customHeight="1">
      <c r="A36" s="25" t="s">
        <v>31</v>
      </c>
      <c r="B36" s="18">
        <f>B37+B38+B39+B40</f>
        <v>6722.200000000001</v>
      </c>
      <c r="C36" s="18">
        <f>C37+C38+C39+C40</f>
        <v>15.299999999999955</v>
      </c>
      <c r="D36" s="4"/>
      <c r="E36" s="18">
        <f>E37+E38+E39+E40</f>
        <v>5462.3</v>
      </c>
      <c r="F36" s="18">
        <f>F37+F38+F39+F40</f>
        <v>-3969.4</v>
      </c>
      <c r="G36" s="4"/>
      <c r="H36" s="14"/>
    </row>
    <row r="37" spans="1:8" s="7" customFormat="1" ht="30" customHeight="1">
      <c r="A37" s="23" t="s">
        <v>13</v>
      </c>
      <c r="B37" s="11">
        <v>8300</v>
      </c>
      <c r="C37" s="11"/>
      <c r="D37" s="11"/>
      <c r="E37" s="11">
        <v>9600</v>
      </c>
      <c r="F37" s="11"/>
      <c r="G37" s="11"/>
      <c r="H37" s="14"/>
    </row>
    <row r="38" spans="1:8" s="7" customFormat="1" ht="29.25" customHeight="1">
      <c r="A38" s="23" t="s">
        <v>14</v>
      </c>
      <c r="B38" s="11">
        <v>-8300</v>
      </c>
      <c r="C38" s="11"/>
      <c r="D38" s="11"/>
      <c r="E38" s="11">
        <v>-5000</v>
      </c>
      <c r="F38" s="11"/>
      <c r="G38" s="11"/>
      <c r="H38" s="14"/>
    </row>
    <row r="39" spans="1:8" s="7" customFormat="1" ht="30" customHeight="1">
      <c r="A39" s="23" t="s">
        <v>2</v>
      </c>
      <c r="B39" s="11">
        <v>2655.9</v>
      </c>
      <c r="C39" s="11">
        <v>566</v>
      </c>
      <c r="D39" s="11"/>
      <c r="E39" s="11"/>
      <c r="F39" s="11"/>
      <c r="G39" s="11"/>
      <c r="H39" s="14"/>
    </row>
    <row r="40" spans="1:8" s="7" customFormat="1" ht="26.25">
      <c r="A40" s="23" t="s">
        <v>3</v>
      </c>
      <c r="B40" s="11">
        <v>4066.3</v>
      </c>
      <c r="C40" s="11">
        <v>-550.7</v>
      </c>
      <c r="D40" s="11"/>
      <c r="E40" s="11">
        <v>862.3</v>
      </c>
      <c r="F40" s="11">
        <v>-3969.4</v>
      </c>
      <c r="G40" s="11"/>
      <c r="H40" s="14"/>
    </row>
  </sheetData>
  <sheetProtection/>
  <mergeCells count="5">
    <mergeCell ref="A1:H1"/>
    <mergeCell ref="A2:H2"/>
    <mergeCell ref="A23:H23"/>
    <mergeCell ref="A6:H6"/>
    <mergeCell ref="A35:H35"/>
  </mergeCells>
  <printOptions/>
  <pageMargins left="1.1811023622047245" right="0.3937007874015748" top="0.7874015748031497" bottom="0.7874015748031497" header="0.1968503937007874" footer="0.1181102362204724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Администратор</cp:lastModifiedBy>
  <cp:lastPrinted>2020-04-10T13:52:01Z</cp:lastPrinted>
  <dcterms:created xsi:type="dcterms:W3CDTF">2009-04-17T07:03:32Z</dcterms:created>
  <dcterms:modified xsi:type="dcterms:W3CDTF">2020-04-10T13:56:48Z</dcterms:modified>
  <cp:category/>
  <cp:version/>
  <cp:contentType/>
  <cp:contentStatus/>
</cp:coreProperties>
</file>