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подпись'!$A$1:$H$43</definedName>
  </definedNames>
  <calcPr fullCalcOnLoad="1"/>
</workbook>
</file>

<file path=xl/sharedStrings.xml><?xml version="1.0" encoding="utf-8"?>
<sst xmlns="http://schemas.openxmlformats.org/spreadsheetml/2006/main" count="49" uniqueCount="48">
  <si>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</si>
  <si>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</si>
  <si>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</si>
  <si>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</si>
  <si>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</si>
  <si>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</si>
  <si>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</si>
  <si>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</si>
  <si>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</si>
  <si>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</si>
  <si>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</si>
  <si>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</si>
  <si>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</si>
  <si>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</si>
  <si>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Всего: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</si>
  <si>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</si>
  <si>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</si>
  <si>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</si>
  <si>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 xml:space="preserve">платежи при пользовании природными ресурсами         </t>
  </si>
  <si>
    <t>Сведения</t>
  </si>
  <si>
    <t>акцизы на нефтепродукты</t>
  </si>
  <si>
    <t>налоги на совокупный доход (ЕНВД, ЕСХН, патенты)</t>
  </si>
  <si>
    <t>налог на доходы  физических лиц</t>
  </si>
  <si>
    <t>Источники финансирования дефицитов бюджетов</t>
  </si>
  <si>
    <t>Национальная оборона</t>
  </si>
  <si>
    <t>Культура и кинематография</t>
  </si>
  <si>
    <t>Результат исполнения бюджета (дефицит "-", профицит "+")</t>
  </si>
  <si>
    <t>возврат остатков субсидий и субвенций прошлых лет</t>
  </si>
  <si>
    <t>Налоговые и неналоговые доходы:</t>
  </si>
  <si>
    <t>Безвозмездные поступления:</t>
  </si>
  <si>
    <t>доходы от оказания платных услуг (работ) и компенсации затрат государства</t>
  </si>
  <si>
    <t>(тыс. рублей)</t>
  </si>
  <si>
    <t>прочие неналоговые доходы</t>
  </si>
  <si>
    <t>налоги на имущество (налог на им.физ.лиц, зем.налог)</t>
  </si>
  <si>
    <t>% исполнения 2021</t>
  </si>
  <si>
    <t>Бюджетные кредиты из других бюджетов бюджетной  системы Российской Федерации</t>
  </si>
  <si>
    <t>Бюджетные назначения по состоянию на 01.07.2021</t>
  </si>
  <si>
    <t>Исполнено на 01.07.2021</t>
  </si>
  <si>
    <t xml:space="preserve"> об исполнении консолидированного бюджета Советского муниципального района </t>
  </si>
  <si>
    <t xml:space="preserve">за I полугодие 2022 года в сравнении с I полугодием 2021 года </t>
  </si>
  <si>
    <t>Бюджетные назначения по состоянию на 01.07.2022</t>
  </si>
  <si>
    <t>Исполнено на 01.07.2022</t>
  </si>
  <si>
    <t>% исполнения 2022</t>
  </si>
  <si>
    <t>Темп роста (2022/2021), %</t>
  </si>
  <si>
    <t>Средства массовой информации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</si>
  <si>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</si>
  <si>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</si>
  <si>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иных межбюджетных трансфертов, имеющих целевое назначение, прошлах лет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</si>
</sst>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_-* #,##0.0\ _₽_-;\-* #,##0.0\ _₽_-;_-* &quot;-&quot;?\ _₽_-;_-@_-"/>
    <numFmt numFmtId="186" formatCode="#,##0.00\ _₽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4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17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74" fontId="6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/>
    </xf>
    <xf numFmtId="186" fontId="7" fillId="0" borderId="10" xfId="0" applyNumberFormat="1" applyFont="1" applyFill="1" applyBorder="1" applyAlignment="1">
      <alignment horizontal="center"/>
    </xf>
    <xf numFmtId="186" fontId="6" fillId="0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view="pageBreakPreview" zoomScaleNormal="110" zoomScaleSheetLayoutView="100" workbookViewId="0" topLeftCell="A1">
      <selection activeCell="G4" sqref="G4"/>
    </sheetView>
  </sheetViews>
  <sheetFormatPr defaultColWidth="9.140625" defaultRowHeight="12"/>
  <cols>
    <col min="1" max="1" width="51.8515625" style="17" customWidth="1"/>
    <col min="2" max="2" width="16.28125" style="17" customWidth="1"/>
    <col min="3" max="3" width="15.8515625" style="17" customWidth="1"/>
    <col min="4" max="4" width="15.7109375" style="18" customWidth="1"/>
    <col min="5" max="5" width="16.28125" style="17" customWidth="1"/>
    <col min="6" max="6" width="15.8515625" style="17" customWidth="1"/>
    <col min="7" max="7" width="15.7109375" style="18" customWidth="1"/>
    <col min="8" max="8" width="20.00390625" style="18" customWidth="1"/>
    <col min="9" max="9" width="7.421875" style="19" customWidth="1"/>
    <col min="10" max="10" width="11.7109375" style="19" bestFit="1" customWidth="1"/>
    <col min="11" max="16384" width="9.28125" style="19" customWidth="1"/>
  </cols>
  <sheetData>
    <row r="1" spans="1:8" s="1" customFormat="1" ht="18.75">
      <c r="A1" s="29" t="s">
        <v>19</v>
      </c>
      <c r="B1" s="29"/>
      <c r="C1" s="29"/>
      <c r="D1" s="29"/>
      <c r="E1" s="29"/>
      <c r="F1" s="29"/>
      <c r="G1" s="29"/>
      <c r="H1" s="29"/>
    </row>
    <row r="2" spans="1:8" s="1" customFormat="1" ht="18.75">
      <c r="A2" s="29" t="s">
        <v>38</v>
      </c>
      <c r="B2" s="29"/>
      <c r="C2" s="29"/>
      <c r="D2" s="29"/>
      <c r="E2" s="29"/>
      <c r="F2" s="29"/>
      <c r="G2" s="29"/>
      <c r="H2" s="29"/>
    </row>
    <row r="3" spans="1:8" s="1" customFormat="1" ht="18.75">
      <c r="A3" s="29" t="s">
        <v>39</v>
      </c>
      <c r="B3" s="29"/>
      <c r="C3" s="29"/>
      <c r="D3" s="29"/>
      <c r="E3" s="29"/>
      <c r="F3" s="29"/>
      <c r="G3" s="29"/>
      <c r="H3" s="29"/>
    </row>
    <row r="4" spans="1:8" s="1" customFormat="1" ht="13.5" customHeight="1">
      <c r="A4" s="2"/>
      <c r="B4" s="2"/>
      <c r="C4" s="2"/>
      <c r="D4" s="3"/>
      <c r="E4" s="2"/>
      <c r="F4" s="2"/>
      <c r="G4" s="3"/>
      <c r="H4" s="23" t="s">
        <v>31</v>
      </c>
    </row>
    <row r="5" spans="1:8" s="5" customFormat="1" ht="72" customHeight="1">
      <c r="A5" s="4" t="s">
        <v>5</v>
      </c>
      <c r="B5" s="4" t="s">
        <v>36</v>
      </c>
      <c r="C5" s="4" t="s">
        <v>37</v>
      </c>
      <c r="D5" s="4" t="s">
        <v>34</v>
      </c>
      <c r="E5" s="4" t="s">
        <v>40</v>
      </c>
      <c r="F5" s="4" t="s">
        <v>41</v>
      </c>
      <c r="G5" s="4" t="s">
        <v>42</v>
      </c>
      <c r="H5" s="4" t="s">
        <v>43</v>
      </c>
    </row>
    <row r="6" spans="1:8" s="5" customFormat="1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8" s="5" customFormat="1" ht="12.75">
      <c r="A7" s="30" t="s">
        <v>3</v>
      </c>
      <c r="B7" s="31"/>
      <c r="C7" s="31"/>
      <c r="D7" s="31"/>
      <c r="E7" s="31"/>
      <c r="F7" s="31"/>
      <c r="G7" s="31"/>
      <c r="H7" s="32"/>
    </row>
    <row r="8" spans="1:9" s="8" customFormat="1" ht="12.75">
      <c r="A8" s="6" t="s">
        <v>28</v>
      </c>
      <c r="B8" s="21">
        <f>SUM(B9:B19)</f>
        <v>214695.4</v>
      </c>
      <c r="C8" s="21">
        <f>SUM(C9:C19)</f>
        <v>114494.8</v>
      </c>
      <c r="D8" s="21">
        <f aca="true" t="shared" si="0" ref="D8:D19">C8/B8*100</f>
        <v>53.32894882703588</v>
      </c>
      <c r="E8" s="21">
        <f>SUM(E9:E19)</f>
        <v>199864.3</v>
      </c>
      <c r="F8" s="21">
        <f>SUM(F9:F19)</f>
        <v>89283.10000000002</v>
      </c>
      <c r="G8" s="21">
        <f aca="true" t="shared" si="1" ref="G8:G25">F8/E8*100</f>
        <v>44.671859856912924</v>
      </c>
      <c r="H8" s="21">
        <f aca="true" t="shared" si="2" ref="H8:H25">F8/C8*100</f>
        <v>77.98004800218003</v>
      </c>
      <c r="I8" s="7"/>
    </row>
    <row r="9" spans="1:10" s="8" customFormat="1" ht="12.75">
      <c r="A9" s="25" t="s">
        <v>22</v>
      </c>
      <c r="B9" s="24">
        <v>84969</v>
      </c>
      <c r="C9" s="24">
        <v>46469.3</v>
      </c>
      <c r="D9" s="14">
        <f t="shared" si="0"/>
        <v>54.68971036495663</v>
      </c>
      <c r="E9" s="24">
        <v>103315.2</v>
      </c>
      <c r="F9" s="24">
        <v>51126</v>
      </c>
      <c r="G9" s="14">
        <f t="shared" si="1"/>
        <v>49.485458093291214</v>
      </c>
      <c r="H9" s="14">
        <f t="shared" si="2"/>
        <v>110.02102463346768</v>
      </c>
      <c r="I9" s="9"/>
      <c r="J9" s="9"/>
    </row>
    <row r="10" spans="1:8" s="8" customFormat="1" ht="12.75">
      <c r="A10" s="26" t="s">
        <v>20</v>
      </c>
      <c r="B10" s="24">
        <v>13373.9</v>
      </c>
      <c r="C10" s="24">
        <v>6291.7</v>
      </c>
      <c r="D10" s="14">
        <f t="shared" si="0"/>
        <v>47.04461675352739</v>
      </c>
      <c r="E10" s="24">
        <v>14442</v>
      </c>
      <c r="F10" s="24">
        <v>7801.9</v>
      </c>
      <c r="G10" s="14">
        <f t="shared" si="1"/>
        <v>54.02229608087522</v>
      </c>
      <c r="H10" s="14">
        <f t="shared" si="2"/>
        <v>124.0030516394615</v>
      </c>
    </row>
    <row r="11" spans="1:8" s="8" customFormat="1" ht="12.75">
      <c r="A11" s="26" t="s">
        <v>21</v>
      </c>
      <c r="B11" s="24">
        <v>35394.9</v>
      </c>
      <c r="C11" s="24">
        <v>35223</v>
      </c>
      <c r="D11" s="14">
        <f t="shared" si="0"/>
        <v>99.51433681123551</v>
      </c>
      <c r="E11" s="24">
        <v>15537.8</v>
      </c>
      <c r="F11" s="24">
        <v>11976.1</v>
      </c>
      <c r="G11" s="14">
        <f t="shared" si="1"/>
        <v>77.0771923953198</v>
      </c>
      <c r="H11" s="14">
        <f t="shared" si="2"/>
        <v>34.000794935127615</v>
      </c>
    </row>
    <row r="12" spans="1:8" s="8" customFormat="1" ht="25.5">
      <c r="A12" s="26" t="s">
        <v>33</v>
      </c>
      <c r="B12" s="24">
        <v>49580.4</v>
      </c>
      <c r="C12" s="24">
        <v>11773.6</v>
      </c>
      <c r="D12" s="14">
        <f t="shared" si="0"/>
        <v>23.746480464054347</v>
      </c>
      <c r="E12" s="24">
        <v>45442</v>
      </c>
      <c r="F12" s="24">
        <v>8765.1</v>
      </c>
      <c r="G12" s="14">
        <f t="shared" si="1"/>
        <v>19.2885436380441</v>
      </c>
      <c r="H12" s="14">
        <f t="shared" si="2"/>
        <v>74.44706801657946</v>
      </c>
    </row>
    <row r="13" spans="1:8" s="7" customFormat="1" ht="12.75">
      <c r="A13" s="26" t="s">
        <v>7</v>
      </c>
      <c r="B13" s="24">
        <v>2700</v>
      </c>
      <c r="C13" s="24">
        <v>1697.5</v>
      </c>
      <c r="D13" s="14">
        <f t="shared" si="0"/>
        <v>62.87037037037037</v>
      </c>
      <c r="E13" s="24">
        <v>3140</v>
      </c>
      <c r="F13" s="24">
        <v>1618.1</v>
      </c>
      <c r="G13" s="14">
        <f t="shared" si="1"/>
        <v>51.53184713375796</v>
      </c>
      <c r="H13" s="14">
        <f t="shared" si="2"/>
        <v>95.32253313696613</v>
      </c>
    </row>
    <row r="14" spans="1:8" s="8" customFormat="1" ht="25.5">
      <c r="A14" s="26" t="s">
        <v>8</v>
      </c>
      <c r="B14" s="24">
        <v>13334.3</v>
      </c>
      <c r="C14" s="24">
        <v>3946.5</v>
      </c>
      <c r="D14" s="14">
        <f t="shared" si="0"/>
        <v>29.596604246192154</v>
      </c>
      <c r="E14" s="24">
        <v>10835.7</v>
      </c>
      <c r="F14" s="24">
        <v>4726.5</v>
      </c>
      <c r="G14" s="14">
        <f t="shared" si="1"/>
        <v>43.61970154212464</v>
      </c>
      <c r="H14" s="14">
        <f t="shared" si="2"/>
        <v>119.76434815659445</v>
      </c>
    </row>
    <row r="15" spans="1:8" s="8" customFormat="1" ht="12.75">
      <c r="A15" s="26" t="s">
        <v>18</v>
      </c>
      <c r="B15" s="24">
        <v>6655.6</v>
      </c>
      <c r="C15" s="24">
        <v>6637.4</v>
      </c>
      <c r="D15" s="14">
        <f t="shared" si="0"/>
        <v>99.72654606647033</v>
      </c>
      <c r="E15" s="24">
        <v>649.4</v>
      </c>
      <c r="F15" s="24">
        <v>748.2</v>
      </c>
      <c r="G15" s="14">
        <f t="shared" si="1"/>
        <v>115.21404373267632</v>
      </c>
      <c r="H15" s="14">
        <f t="shared" si="2"/>
        <v>11.272486214481575</v>
      </c>
    </row>
    <row r="16" spans="1:8" s="8" customFormat="1" ht="25.5">
      <c r="A16" s="26" t="s">
        <v>30</v>
      </c>
      <c r="B16" s="24">
        <v>2881.2</v>
      </c>
      <c r="C16" s="24">
        <v>1120.7</v>
      </c>
      <c r="D16" s="14">
        <f t="shared" si="0"/>
        <v>38.89698736637512</v>
      </c>
      <c r="E16" s="24">
        <v>2875</v>
      </c>
      <c r="F16" s="24">
        <v>1144.6</v>
      </c>
      <c r="G16" s="14">
        <f t="shared" si="1"/>
        <v>39.81217391304347</v>
      </c>
      <c r="H16" s="14">
        <f t="shared" si="2"/>
        <v>102.1325956991166</v>
      </c>
    </row>
    <row r="17" spans="1:8" s="8" customFormat="1" ht="25.5">
      <c r="A17" s="26" t="s">
        <v>9</v>
      </c>
      <c r="B17" s="24">
        <v>4393.9</v>
      </c>
      <c r="C17" s="24">
        <v>817.5</v>
      </c>
      <c r="D17" s="14">
        <f t="shared" si="0"/>
        <v>18.605339220282666</v>
      </c>
      <c r="E17" s="24">
        <v>2037.4</v>
      </c>
      <c r="F17" s="24">
        <v>1007.7</v>
      </c>
      <c r="G17" s="14">
        <f t="shared" si="1"/>
        <v>49.46009620104054</v>
      </c>
      <c r="H17" s="14">
        <f t="shared" si="2"/>
        <v>123.26605504587155</v>
      </c>
    </row>
    <row r="18" spans="1:8" s="8" customFormat="1" ht="15" customHeight="1">
      <c r="A18" s="26" t="s">
        <v>10</v>
      </c>
      <c r="B18" s="24">
        <v>1036</v>
      </c>
      <c r="C18" s="24">
        <v>511.3</v>
      </c>
      <c r="D18" s="14">
        <f t="shared" si="0"/>
        <v>49.35328185328186</v>
      </c>
      <c r="E18" s="24">
        <v>1040</v>
      </c>
      <c r="F18" s="24">
        <v>359.8</v>
      </c>
      <c r="G18" s="14">
        <f t="shared" si="1"/>
        <v>34.59615384615385</v>
      </c>
      <c r="H18" s="14">
        <f t="shared" si="2"/>
        <v>70.36964600039116</v>
      </c>
    </row>
    <row r="19" spans="1:8" s="8" customFormat="1" ht="15" customHeight="1">
      <c r="A19" s="26" t="s">
        <v>32</v>
      </c>
      <c r="B19" s="24">
        <v>376.2</v>
      </c>
      <c r="C19" s="24">
        <v>6.3</v>
      </c>
      <c r="D19" s="14">
        <f t="shared" si="0"/>
        <v>1.674641148325359</v>
      </c>
      <c r="E19" s="24">
        <v>549.8</v>
      </c>
      <c r="F19" s="24">
        <v>9.1</v>
      </c>
      <c r="G19" s="14">
        <f t="shared" si="1"/>
        <v>1.655147326300473</v>
      </c>
      <c r="H19" s="14">
        <f t="shared" si="2"/>
        <v>144.44444444444443</v>
      </c>
    </row>
    <row r="20" spans="1:9" s="8" customFormat="1" ht="12.75">
      <c r="A20" s="11" t="s">
        <v>29</v>
      </c>
      <c r="B20" s="21">
        <f>SUM(B21:B24)</f>
        <v>357788.1</v>
      </c>
      <c r="C20" s="21">
        <f aca="true" t="shared" si="3" ref="C20:H21">SUM(C21:C24)</f>
        <v>158621.5</v>
      </c>
      <c r="D20" s="21">
        <f t="shared" si="3"/>
        <v>247.7072788997412</v>
      </c>
      <c r="E20" s="21">
        <f t="shared" si="3"/>
        <v>388742.7</v>
      </c>
      <c r="F20" s="21">
        <f t="shared" si="3"/>
        <v>192810</v>
      </c>
      <c r="G20" s="21">
        <f t="shared" si="1"/>
        <v>49.59835901741692</v>
      </c>
      <c r="H20" s="21">
        <f t="shared" si="2"/>
        <v>121.55350945489735</v>
      </c>
      <c r="I20" s="7"/>
    </row>
    <row r="21" spans="1:9" s="8" customFormat="1" ht="25.5">
      <c r="A21" s="26" t="s">
        <v>45</v>
      </c>
      <c r="B21" s="24">
        <v>362009.1</v>
      </c>
      <c r="C21" s="24">
        <v>162842.5</v>
      </c>
      <c r="D21" s="14">
        <f t="shared" si="3"/>
        <v>147.7072788997412</v>
      </c>
      <c r="E21" s="14">
        <v>383268.7</v>
      </c>
      <c r="F21" s="14">
        <v>192586</v>
      </c>
      <c r="G21" s="14">
        <f t="shared" si="1"/>
        <v>50.248298387006294</v>
      </c>
      <c r="H21" s="14">
        <f t="shared" si="2"/>
        <v>118.26519489690959</v>
      </c>
      <c r="I21" s="7"/>
    </row>
    <row r="22" spans="1:8" s="8" customFormat="1" ht="21" customHeight="1">
      <c r="A22" s="10" t="s">
        <v>46</v>
      </c>
      <c r="B22" s="24">
        <v>1779</v>
      </c>
      <c r="C22" s="24">
        <v>1779</v>
      </c>
      <c r="D22" s="14">
        <f>C22/B22*100</f>
        <v>100</v>
      </c>
      <c r="E22" s="24">
        <v>5500</v>
      </c>
      <c r="F22" s="24">
        <v>250</v>
      </c>
      <c r="G22" s="14">
        <f t="shared" si="1"/>
        <v>4.545454545454546</v>
      </c>
      <c r="H22" s="14">
        <f t="shared" si="2"/>
        <v>14.05283867341203</v>
      </c>
    </row>
    <row r="23" spans="1:8" s="8" customFormat="1" ht="32.25" customHeight="1">
      <c r="A23" s="10" t="s">
        <v>47</v>
      </c>
      <c r="B23" s="24"/>
      <c r="C23" s="24"/>
      <c r="D23" s="14"/>
      <c r="E23" s="24">
        <v>-26</v>
      </c>
      <c r="F23" s="24">
        <v>-26</v>
      </c>
      <c r="G23" s="14">
        <f t="shared" si="1"/>
        <v>100</v>
      </c>
      <c r="H23" s="14"/>
    </row>
    <row r="24" spans="1:8" s="8" customFormat="1" ht="25.5">
      <c r="A24" s="10" t="s">
        <v>27</v>
      </c>
      <c r="B24" s="24">
        <v>-6000</v>
      </c>
      <c r="C24" s="24">
        <v>-6000</v>
      </c>
      <c r="D24" s="14"/>
      <c r="E24" s="24"/>
      <c r="F24" s="24"/>
      <c r="G24" s="14"/>
      <c r="H24" s="14">
        <f t="shared" si="2"/>
        <v>0</v>
      </c>
    </row>
    <row r="25" spans="1:10" s="8" customFormat="1" ht="21.75" customHeight="1">
      <c r="A25" s="11" t="s">
        <v>14</v>
      </c>
      <c r="B25" s="21">
        <f>B8+B20</f>
        <v>572483.5</v>
      </c>
      <c r="C25" s="21">
        <f>C8+C20</f>
        <v>273116.3</v>
      </c>
      <c r="D25" s="21">
        <f>C25/B25*100</f>
        <v>47.70727889974121</v>
      </c>
      <c r="E25" s="21">
        <f>E8+E20</f>
        <v>588607</v>
      </c>
      <c r="F25" s="21">
        <f>F8+F20</f>
        <v>282093.10000000003</v>
      </c>
      <c r="G25" s="21">
        <f t="shared" si="1"/>
        <v>47.92554284947342</v>
      </c>
      <c r="H25" s="21">
        <f t="shared" si="2"/>
        <v>103.28680492522784</v>
      </c>
      <c r="I25" s="12"/>
      <c r="J25" s="13"/>
    </row>
    <row r="26" spans="1:10" s="8" customFormat="1" ht="12.75">
      <c r="A26" s="30" t="s">
        <v>1</v>
      </c>
      <c r="B26" s="31"/>
      <c r="C26" s="31"/>
      <c r="D26" s="31"/>
      <c r="E26" s="31"/>
      <c r="F26" s="31"/>
      <c r="G26" s="31"/>
      <c r="H26" s="32"/>
      <c r="I26" s="13"/>
      <c r="J26" s="13"/>
    </row>
    <row r="27" spans="1:10" s="8" customFormat="1" ht="12.75">
      <c r="A27" s="26" t="s">
        <v>0</v>
      </c>
      <c r="B27" s="14">
        <v>80340.3</v>
      </c>
      <c r="C27" s="14">
        <v>35394.4</v>
      </c>
      <c r="D27" s="14">
        <f>C27/B27*100</f>
        <v>44.055598497889605</v>
      </c>
      <c r="E27" s="14">
        <v>74185.6</v>
      </c>
      <c r="F27" s="14">
        <v>37130.6</v>
      </c>
      <c r="G27" s="14">
        <f>F27/E27*100</f>
        <v>50.050953284734504</v>
      </c>
      <c r="H27" s="14">
        <f>F27/C27*100</f>
        <v>104.90529575300047</v>
      </c>
      <c r="I27" s="13"/>
      <c r="J27" s="13"/>
    </row>
    <row r="28" spans="1:10" s="8" customFormat="1" ht="12.75">
      <c r="A28" s="26" t="s">
        <v>24</v>
      </c>
      <c r="B28" s="14">
        <v>1686.3</v>
      </c>
      <c r="C28" s="14">
        <v>656.9</v>
      </c>
      <c r="D28" s="14">
        <f aca="true" t="shared" si="4" ref="D28:D37">C28/B28*100</f>
        <v>38.95510881812252</v>
      </c>
      <c r="E28" s="14">
        <v>1794.7</v>
      </c>
      <c r="F28" s="14">
        <v>751.4</v>
      </c>
      <c r="G28" s="14">
        <f aca="true" t="shared" si="5" ref="G28:G37">F28/E28*100</f>
        <v>41.86772162478408</v>
      </c>
      <c r="H28" s="14">
        <f aca="true" t="shared" si="6" ref="H28:H37">F28/C28*100</f>
        <v>114.38575125589891</v>
      </c>
      <c r="I28" s="13"/>
      <c r="J28" s="13"/>
    </row>
    <row r="29" spans="1:10" s="8" customFormat="1" ht="12.75">
      <c r="A29" s="26" t="s">
        <v>4</v>
      </c>
      <c r="B29" s="14">
        <v>42887.5</v>
      </c>
      <c r="C29" s="14">
        <v>4653.2</v>
      </c>
      <c r="D29" s="14">
        <f t="shared" si="4"/>
        <v>10.84978140483824</v>
      </c>
      <c r="E29" s="14">
        <v>65538.1</v>
      </c>
      <c r="F29" s="14">
        <v>27082.4</v>
      </c>
      <c r="G29" s="14">
        <f t="shared" si="5"/>
        <v>41.32313875440393</v>
      </c>
      <c r="H29" s="14">
        <f t="shared" si="6"/>
        <v>582.0166766956074</v>
      </c>
      <c r="I29" s="13"/>
      <c r="J29" s="13"/>
    </row>
    <row r="30" spans="1:10" s="8" customFormat="1" ht="12.75">
      <c r="A30" s="26" t="s">
        <v>6</v>
      </c>
      <c r="B30" s="14">
        <v>37020.6</v>
      </c>
      <c r="C30" s="14">
        <v>11781.1</v>
      </c>
      <c r="D30" s="14">
        <f t="shared" si="4"/>
        <v>31.823093088712774</v>
      </c>
      <c r="E30" s="14">
        <v>44766.4</v>
      </c>
      <c r="F30" s="14">
        <v>11284.4</v>
      </c>
      <c r="G30" s="14">
        <f t="shared" si="5"/>
        <v>25.207298330891025</v>
      </c>
      <c r="H30" s="14">
        <f t="shared" si="6"/>
        <v>95.78392510037263</v>
      </c>
      <c r="I30" s="13"/>
      <c r="J30" s="13"/>
    </row>
    <row r="31" spans="1:10" s="8" customFormat="1" ht="12.75">
      <c r="A31" s="26" t="s">
        <v>11</v>
      </c>
      <c r="B31" s="14">
        <v>339096.4</v>
      </c>
      <c r="C31" s="14">
        <v>159866.8</v>
      </c>
      <c r="D31" s="14">
        <f t="shared" si="4"/>
        <v>47.14494167440291</v>
      </c>
      <c r="E31" s="14">
        <v>327603.9</v>
      </c>
      <c r="F31" s="14">
        <v>157405.6</v>
      </c>
      <c r="G31" s="14">
        <f t="shared" si="5"/>
        <v>48.047535453637764</v>
      </c>
      <c r="H31" s="14">
        <f t="shared" si="6"/>
        <v>98.46046833989297</v>
      </c>
      <c r="I31" s="13"/>
      <c r="J31" s="13"/>
    </row>
    <row r="32" spans="1:10" s="8" customFormat="1" ht="12.75">
      <c r="A32" s="26" t="s">
        <v>25</v>
      </c>
      <c r="B32" s="14">
        <v>51586.1</v>
      </c>
      <c r="C32" s="14">
        <v>28770.3</v>
      </c>
      <c r="D32" s="14">
        <f t="shared" si="4"/>
        <v>55.77141904505284</v>
      </c>
      <c r="E32" s="14">
        <v>60722.5</v>
      </c>
      <c r="F32" s="14">
        <v>33803.1</v>
      </c>
      <c r="G32" s="14">
        <f t="shared" si="5"/>
        <v>55.6681625427148</v>
      </c>
      <c r="H32" s="14">
        <f t="shared" si="6"/>
        <v>117.49303969718771</v>
      </c>
      <c r="I32" s="13"/>
      <c r="J32" s="13"/>
    </row>
    <row r="33" spans="1:10" s="8" customFormat="1" ht="12.75">
      <c r="A33" s="26" t="s">
        <v>12</v>
      </c>
      <c r="B33" s="14">
        <v>9722</v>
      </c>
      <c r="C33" s="14">
        <v>4943.3</v>
      </c>
      <c r="D33" s="14">
        <f t="shared" si="4"/>
        <v>50.84653363505451</v>
      </c>
      <c r="E33" s="14">
        <v>8098.9</v>
      </c>
      <c r="F33" s="14">
        <v>3930.9</v>
      </c>
      <c r="G33" s="14">
        <f t="shared" si="5"/>
        <v>48.53622096827965</v>
      </c>
      <c r="H33" s="14">
        <f t="shared" si="6"/>
        <v>79.51975401047882</v>
      </c>
      <c r="I33" s="13"/>
      <c r="J33" s="13"/>
    </row>
    <row r="34" spans="1:10" s="8" customFormat="1" ht="12.75">
      <c r="A34" s="26" t="s">
        <v>15</v>
      </c>
      <c r="B34" s="14">
        <v>15852.6</v>
      </c>
      <c r="C34" s="14">
        <v>8623.4</v>
      </c>
      <c r="D34" s="14">
        <f t="shared" si="4"/>
        <v>54.39738591776743</v>
      </c>
      <c r="E34" s="14">
        <v>14490.2</v>
      </c>
      <c r="F34" s="14">
        <v>9122.3</v>
      </c>
      <c r="G34" s="14">
        <f t="shared" si="5"/>
        <v>62.954962664421465</v>
      </c>
      <c r="H34" s="14">
        <f t="shared" si="6"/>
        <v>105.78542106361759</v>
      </c>
      <c r="I34" s="13"/>
      <c r="J34" s="13"/>
    </row>
    <row r="35" spans="1:10" s="8" customFormat="1" ht="12.75">
      <c r="A35" s="26" t="s">
        <v>44</v>
      </c>
      <c r="B35" s="14"/>
      <c r="C35" s="14"/>
      <c r="D35" s="14"/>
      <c r="E35" s="14">
        <v>1138.9</v>
      </c>
      <c r="F35" s="14">
        <v>0</v>
      </c>
      <c r="G35" s="14">
        <f t="shared" si="5"/>
        <v>0</v>
      </c>
      <c r="H35" s="14"/>
      <c r="I35" s="13"/>
      <c r="J35" s="13"/>
    </row>
    <row r="36" spans="1:10" s="8" customFormat="1" ht="12.75">
      <c r="A36" s="26" t="s">
        <v>16</v>
      </c>
      <c r="B36" s="14">
        <v>17.3</v>
      </c>
      <c r="C36" s="14">
        <v>1.6</v>
      </c>
      <c r="D36" s="14">
        <f t="shared" si="4"/>
        <v>9.248554913294797</v>
      </c>
      <c r="E36" s="14">
        <v>12.7</v>
      </c>
      <c r="F36" s="14">
        <v>1.1</v>
      </c>
      <c r="G36" s="14">
        <f t="shared" si="5"/>
        <v>8.661417322834646</v>
      </c>
      <c r="H36" s="14">
        <f t="shared" si="6"/>
        <v>68.75</v>
      </c>
      <c r="I36" s="13"/>
      <c r="J36" s="13"/>
    </row>
    <row r="37" spans="1:10" s="8" customFormat="1" ht="20.25" customHeight="1">
      <c r="A37" s="27" t="s">
        <v>14</v>
      </c>
      <c r="B37" s="28">
        <f>SUM(B27:B36)</f>
        <v>578209.1000000001</v>
      </c>
      <c r="C37" s="28">
        <f>SUM(C27:C36)</f>
        <v>254690.99999999997</v>
      </c>
      <c r="D37" s="21">
        <f t="shared" si="4"/>
        <v>44.04825174837268</v>
      </c>
      <c r="E37" s="21">
        <f>SUM(E27:E36)</f>
        <v>598351.9</v>
      </c>
      <c r="F37" s="21">
        <f>SUM(F27:F36)</f>
        <v>280511.8</v>
      </c>
      <c r="G37" s="21">
        <f t="shared" si="5"/>
        <v>46.88074024666755</v>
      </c>
      <c r="H37" s="21">
        <f t="shared" si="6"/>
        <v>110.13808889988262</v>
      </c>
      <c r="I37" s="12"/>
      <c r="J37" s="13"/>
    </row>
    <row r="38" spans="1:10" s="8" customFormat="1" ht="25.5">
      <c r="A38" s="27" t="s">
        <v>26</v>
      </c>
      <c r="B38" s="33">
        <f>B25-B37</f>
        <v>-5725.600000000093</v>
      </c>
      <c r="C38" s="33">
        <f>C25-C37</f>
        <v>18425.300000000017</v>
      </c>
      <c r="D38" s="34"/>
      <c r="E38" s="35">
        <f>E25-E37</f>
        <v>-9744.900000000023</v>
      </c>
      <c r="F38" s="35">
        <f>F25-F37</f>
        <v>1581.3000000000466</v>
      </c>
      <c r="G38" s="34"/>
      <c r="H38" s="35"/>
      <c r="I38" s="15"/>
      <c r="J38" s="9"/>
    </row>
    <row r="39" spans="1:8" s="8" customFormat="1" ht="17.25" customHeight="1">
      <c r="A39" s="30" t="s">
        <v>17</v>
      </c>
      <c r="B39" s="31"/>
      <c r="C39" s="31"/>
      <c r="D39" s="31"/>
      <c r="E39" s="31"/>
      <c r="F39" s="31"/>
      <c r="G39" s="31"/>
      <c r="H39" s="32"/>
    </row>
    <row r="40" spans="1:8" s="8" customFormat="1" ht="23.25" customHeight="1">
      <c r="A40" s="16" t="s">
        <v>23</v>
      </c>
      <c r="B40" s="20">
        <f>B41+B42+B43</f>
        <v>5725.6</v>
      </c>
      <c r="C40" s="20">
        <f>C41+C42+C43</f>
        <v>-18425.3</v>
      </c>
      <c r="D40" s="14"/>
      <c r="E40" s="22">
        <f>E41+E42+E43</f>
        <v>9744.9</v>
      </c>
      <c r="F40" s="22">
        <f>F41+F42+F43</f>
        <v>-1581.3</v>
      </c>
      <c r="G40" s="14"/>
      <c r="H40" s="14"/>
    </row>
    <row r="41" spans="1:8" s="8" customFormat="1" ht="25.5">
      <c r="A41" s="10" t="s">
        <v>13</v>
      </c>
      <c r="B41" s="24"/>
      <c r="C41" s="24"/>
      <c r="D41" s="14"/>
      <c r="E41" s="14">
        <v>12300</v>
      </c>
      <c r="F41" s="14"/>
      <c r="G41" s="14"/>
      <c r="H41" s="14"/>
    </row>
    <row r="42" spans="1:8" s="8" customFormat="1" ht="25.5">
      <c r="A42" s="10" t="s">
        <v>35</v>
      </c>
      <c r="B42" s="14">
        <v>-5000</v>
      </c>
      <c r="C42" s="14">
        <v>-5000</v>
      </c>
      <c r="D42" s="14"/>
      <c r="E42" s="14">
        <v>-8300</v>
      </c>
      <c r="F42" s="14"/>
      <c r="G42" s="14"/>
      <c r="H42" s="14"/>
    </row>
    <row r="43" spans="1:8" s="8" customFormat="1" ht="25.5">
      <c r="A43" s="10" t="s">
        <v>2</v>
      </c>
      <c r="B43" s="14">
        <v>10725.6</v>
      </c>
      <c r="C43" s="14">
        <v>-13425.3</v>
      </c>
      <c r="D43" s="14"/>
      <c r="E43" s="14">
        <v>5744.9</v>
      </c>
      <c r="F43" s="14">
        <v>-1581.3</v>
      </c>
      <c r="G43" s="14"/>
      <c r="H43" s="14"/>
    </row>
  </sheetData>
  <sheetProtection/>
  <mergeCells count="6">
    <mergeCell ref="A1:H1"/>
    <mergeCell ref="A2:H2"/>
    <mergeCell ref="A26:H26"/>
    <mergeCell ref="A7:H7"/>
    <mergeCell ref="A39:H39"/>
    <mergeCell ref="A3:H3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2022-07-06T11:07:19Z</cp:lastPrinted>
  <dcterms:created xsi:type="dcterms:W3CDTF">2009-04-17T07:03:32Z</dcterms:created>
  <dcterms:modified xsi:type="dcterms:W3CDTF">2022-07-06T11:08:10Z</dcterms:modified>
  <cp:category/>
  <cp:version/>
  <cp:contentType/>
  <cp:contentStatus/>
</cp:coreProperties>
</file>